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עבודה הלוי דוויק\בעבודה\שראל\הסברה - טקסים\"/>
    </mc:Choice>
  </mc:AlternateContent>
  <workbookProtection lockRevision="1"/>
  <bookViews>
    <workbookView xWindow="0" yWindow="0" windowWidth="28800" windowHeight="12336" tabRatio="764"/>
  </bookViews>
  <sheets>
    <sheet name="סיכום הצעת המחיר" sheetId="1" r:id="rId1"/>
    <sheet name="אילת" sheetId="2" r:id="rId2"/>
    <sheet name="תל חי" sheetId="3" r:id="rId3"/>
    <sheet name="נשיאים ורה&quot;מ" sheetId="4" r:id="rId4"/>
    <sheet name="העפלה" sheetId="5" r:id="rId5"/>
    <sheet name="עולי הגרדום" sheetId="6" r:id="rId6"/>
    <sheet name="יהודי אתיופיה" sheetId="7" r:id="rId7"/>
    <sheet name="הרצל" sheetId="8" r:id="rId8"/>
    <sheet name="ז'בוטינסקי" sheetId="9" r:id="rId9"/>
    <sheet name="זאבי" sheetId="10" r:id="rId10"/>
    <sheet name="נר יצחק" sheetId="11" r:id="rId11"/>
    <sheet name="רבין" sheetId="12" r:id="rId12"/>
    <sheet name="ויצמן" sheetId="13" r:id="rId13"/>
    <sheet name="סיגד" sheetId="14" r:id="rId14"/>
    <sheet name="בן גוריון" sheetId="15" r:id="rId15"/>
    <sheet name="סחר בבני אדם" sheetId="16" r:id="rId16"/>
    <sheet name="חבצלת" sheetId="17" r:id="rId17"/>
  </sheets>
  <definedNames>
    <definedName name="VAT">'סיכום הצעת המחיר'!$A$48</definedName>
    <definedName name="_xlnm.Print_Area" localSheetId="1">אילת!$A$1:$H$25</definedName>
    <definedName name="_xlnm.Print_Area" localSheetId="4">העפלה!$A$1:$H$25</definedName>
    <definedName name="_xlnm.Print_Area" localSheetId="3">'נשיאים ורה"מ'!$A$1:$H$14</definedName>
    <definedName name="_xlnm.Print_Area" localSheetId="0">'סיכום הצעת המחיר'!$A$1:$F$23</definedName>
    <definedName name="_xlnm.Print_Area" localSheetId="5">'עולי הגרדום'!$A$1:$H$25</definedName>
    <definedName name="_xlnm.Print_Area" localSheetId="2">'תל חי'!$A$1:$H$26</definedName>
    <definedName name="Z_CE49E199_E55F_4247_BF37_857669794994_.wvu.PrintArea" localSheetId="1" hidden="1">אילת!$A$1:$H$25</definedName>
    <definedName name="Z_CE49E199_E55F_4247_BF37_857669794994_.wvu.PrintArea" localSheetId="4" hidden="1">העפלה!$A$1:$H$25</definedName>
    <definedName name="Z_CE49E199_E55F_4247_BF37_857669794994_.wvu.PrintArea" localSheetId="3" hidden="1">'נשיאים ורה"מ'!$A$1:$H$14</definedName>
    <definedName name="Z_CE49E199_E55F_4247_BF37_857669794994_.wvu.PrintArea" localSheetId="0" hidden="1">'סיכום הצעת המחיר'!$A$1:$F$23</definedName>
    <definedName name="Z_CE49E199_E55F_4247_BF37_857669794994_.wvu.PrintArea" localSheetId="5" hidden="1">'עולי הגרדום'!$A$1:$H$25</definedName>
    <definedName name="Z_CE49E199_E55F_4247_BF37_857669794994_.wvu.PrintArea" localSheetId="2" hidden="1">'תל חי'!$A$1:$H$26</definedName>
    <definedName name="Z_CE49E199_E55F_4247_BF37_857669794994_.wvu.Rows" localSheetId="0" hidden="1">'סיכום הצעת המחיר'!$48:$48</definedName>
    <definedName name="אירוע_16" localSheetId="1">חבצלת!$L$3</definedName>
    <definedName name="מועד_ומיקום_אירוע_1" localSheetId="1">'תל חי'!$K$2</definedName>
    <definedName name="מועד_ומיקום_אירוע_10" localSheetId="1">'נר יצחק'!#REF!</definedName>
    <definedName name="מועד_ומיקום_אירוע_11" localSheetId="1">רבין!$K$2</definedName>
    <definedName name="מועד_ומיקום_אירוע_12" localSheetId="1">ויצמן!$K$1</definedName>
    <definedName name="מועד_ומיקום_אירוע_13" localSheetId="1">סיגד!$K$1</definedName>
    <definedName name="מועד_ומיקום_אירוע_14" localSheetId="1">'בן גוריון'!$K$1</definedName>
    <definedName name="מועד_ומיקום_אירוע_15" localSheetId="1">'סחר בבני אדם'!$J$8</definedName>
    <definedName name="מועד_ומיקום_אירוע_2" localSheetId="1">'תל חי'!$K$3</definedName>
    <definedName name="מועד_ומיקום_אירוע_3" localSheetId="1">'נשיאים ורה"מ'!$J$2</definedName>
    <definedName name="מועד_ומיקום_אירוע_4" localSheetId="1">העפלה!$J$1</definedName>
    <definedName name="מועד_ומיקום_אירוע_5" localSheetId="1">'עולי הגרדום'!$K$24</definedName>
    <definedName name="מועד_ומיקום_אירוע_6" localSheetId="1">'יהודי אתיופיה'!$K$2</definedName>
    <definedName name="מועד_ומיקום_אירוע_7" localSheetId="1">הרצל!$K$2</definedName>
    <definedName name="מועד_ומיקום_אירוע_8" localSheetId="1">'ז''בוטינסקי'!$K$2</definedName>
    <definedName name="מועד_ומיקום_אירוע_9" localSheetId="1">זאבי!$K$1</definedName>
  </definedNames>
  <calcPr calcId="152511"/>
  <customWorkbookViews>
    <customWorkbookView name="Yerel Nimni-Avni - תצוגה אישית" guid="{CE49E199-E55F-4247-BF37-857669794994}" mergeInterval="0" personalView="1" maximized="1" xWindow="-9" yWindow="-9" windowWidth="1938" windowHeight="1048" tabRatio="76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7" l="1"/>
  <c r="G25" i="17" s="1"/>
  <c r="H25" i="17" s="1"/>
  <c r="F13" i="16"/>
  <c r="G13" i="16"/>
  <c r="H13" i="16" s="1"/>
  <c r="F24" i="15"/>
  <c r="G24" i="15" s="1"/>
  <c r="H24" i="15" s="1"/>
  <c r="F26" i="14"/>
  <c r="G26" i="14" s="1"/>
  <c r="H26" i="14" s="1"/>
  <c r="F24" i="13"/>
  <c r="G24" i="13" s="1"/>
  <c r="H24" i="13" s="1"/>
  <c r="F24" i="12"/>
  <c r="G24" i="12" s="1"/>
  <c r="H24" i="12" s="1"/>
  <c r="F12" i="11"/>
  <c r="G12" i="11" s="1"/>
  <c r="H12" i="11" s="1"/>
  <c r="F24" i="10"/>
  <c r="G24" i="10" s="1"/>
  <c r="H24" i="10" s="1"/>
  <c r="F24" i="9"/>
  <c r="G24" i="9" s="1"/>
  <c r="H24" i="9" s="1"/>
  <c r="F24" i="8"/>
  <c r="G24" i="8" s="1"/>
  <c r="H24" i="8" s="1"/>
  <c r="F24" i="3"/>
  <c r="G24" i="3" s="1"/>
  <c r="H24" i="3" s="1"/>
  <c r="F24" i="7"/>
  <c r="G24" i="7" s="1"/>
  <c r="H24" i="7" s="1"/>
  <c r="F23" i="6"/>
  <c r="G23" i="6" s="1"/>
  <c r="H23" i="6" s="1"/>
  <c r="F23" i="5"/>
  <c r="G23" i="5" s="1"/>
  <c r="H23" i="5" s="1"/>
  <c r="F12" i="4"/>
  <c r="G12" i="4"/>
  <c r="H12" i="4" s="1"/>
  <c r="F23" i="2"/>
  <c r="G23" i="2"/>
  <c r="H23" i="2" s="1"/>
  <c r="G11" i="17" l="1"/>
  <c r="B16" i="1"/>
  <c r="E21" i="1" l="1"/>
  <c r="D21" i="1"/>
  <c r="C21" i="1"/>
  <c r="D20" i="1"/>
  <c r="C20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E14" i="17"/>
  <c r="G7" i="17"/>
  <c r="H7" i="17" s="1"/>
  <c r="G15" i="16"/>
  <c r="G7" i="16"/>
  <c r="H7" i="16" s="1"/>
  <c r="G19" i="14"/>
  <c r="H19" i="14" s="1"/>
  <c r="G17" i="14"/>
  <c r="H17" i="14" s="1"/>
  <c r="G8" i="14"/>
  <c r="H8" i="14" s="1"/>
  <c r="G7" i="14"/>
  <c r="H7" i="14" s="1"/>
  <c r="G14" i="11"/>
  <c r="E16" i="1" s="1"/>
  <c r="G9" i="5"/>
  <c r="G10" i="5"/>
  <c r="H10" i="5" s="1"/>
  <c r="G11" i="5"/>
  <c r="G12" i="5"/>
  <c r="G13" i="5"/>
  <c r="G14" i="5"/>
  <c r="H14" i="5" s="1"/>
  <c r="H11" i="5"/>
  <c r="H13" i="5"/>
  <c r="G16" i="5"/>
  <c r="G17" i="5"/>
  <c r="G18" i="5"/>
  <c r="G19" i="5"/>
  <c r="H19" i="5" s="1"/>
  <c r="G20" i="5"/>
  <c r="H20" i="5" s="1"/>
  <c r="G21" i="5"/>
  <c r="H21" i="5" s="1"/>
  <c r="G22" i="5"/>
  <c r="H22" i="5" s="1"/>
  <c r="G24" i="5"/>
  <c r="H24" i="5" s="1"/>
  <c r="H16" i="5"/>
  <c r="G8" i="5"/>
  <c r="H8" i="5" s="1"/>
  <c r="H18" i="5"/>
  <c r="H17" i="5"/>
  <c r="H12" i="5"/>
  <c r="G7" i="5"/>
  <c r="H7" i="5" s="1"/>
  <c r="G6" i="5"/>
  <c r="H6" i="5" s="1"/>
  <c r="G5" i="5"/>
  <c r="H5" i="5" s="1"/>
  <c r="G14" i="4"/>
  <c r="E9" i="1" s="1"/>
  <c r="G26" i="17"/>
  <c r="H26" i="17" s="1"/>
  <c r="G24" i="17"/>
  <c r="H24" i="17" s="1"/>
  <c r="G23" i="17"/>
  <c r="H23" i="17" s="1"/>
  <c r="G22" i="17"/>
  <c r="H22" i="17" s="1"/>
  <c r="G21" i="17"/>
  <c r="H21" i="17" s="1"/>
  <c r="G20" i="17"/>
  <c r="H20" i="17" s="1"/>
  <c r="G19" i="17"/>
  <c r="H19" i="17" s="1"/>
  <c r="G18" i="17"/>
  <c r="H18" i="17" s="1"/>
  <c r="G17" i="17"/>
  <c r="H17" i="17" s="1"/>
  <c r="G15" i="17"/>
  <c r="H15" i="17" s="1"/>
  <c r="G14" i="17"/>
  <c r="H14" i="17" s="1"/>
  <c r="G13" i="17"/>
  <c r="H13" i="17" s="1"/>
  <c r="G12" i="17"/>
  <c r="H12" i="17" s="1"/>
  <c r="G16" i="17"/>
  <c r="H16" i="17" s="1"/>
  <c r="G10" i="17"/>
  <c r="H10" i="17" s="1"/>
  <c r="G9" i="17"/>
  <c r="H9" i="17" s="1"/>
  <c r="G8" i="17"/>
  <c r="H8" i="17" s="1"/>
  <c r="G6" i="17"/>
  <c r="H6" i="17" s="1"/>
  <c r="G5" i="17"/>
  <c r="H5" i="17" s="1"/>
  <c r="G14" i="16"/>
  <c r="H14" i="16" s="1"/>
  <c r="G12" i="16"/>
  <c r="H12" i="16" s="1"/>
  <c r="G11" i="16"/>
  <c r="H11" i="16" s="1"/>
  <c r="G10" i="16"/>
  <c r="H10" i="16" s="1"/>
  <c r="G9" i="16"/>
  <c r="H9" i="16" s="1"/>
  <c r="G8" i="16"/>
  <c r="H8" i="16" s="1"/>
  <c r="G6" i="16"/>
  <c r="H6" i="16" s="1"/>
  <c r="G5" i="16"/>
  <c r="H5" i="16" s="1"/>
  <c r="G25" i="15"/>
  <c r="H25" i="15" s="1"/>
  <c r="H23" i="15"/>
  <c r="G23" i="15"/>
  <c r="G22" i="15"/>
  <c r="H22" i="15" s="1"/>
  <c r="G21" i="15"/>
  <c r="H21" i="15" s="1"/>
  <c r="G20" i="15"/>
  <c r="H20" i="15" s="1"/>
  <c r="H19" i="15"/>
  <c r="G19" i="15"/>
  <c r="G18" i="15"/>
  <c r="H18" i="15" s="1"/>
  <c r="G17" i="15"/>
  <c r="H17" i="15" s="1"/>
  <c r="G16" i="15"/>
  <c r="H16" i="15" s="1"/>
  <c r="G14" i="15"/>
  <c r="H14" i="15" s="1"/>
  <c r="G13" i="15"/>
  <c r="H13" i="15" s="1"/>
  <c r="G12" i="15"/>
  <c r="H12" i="15" s="1"/>
  <c r="G11" i="15"/>
  <c r="H11" i="15" s="1"/>
  <c r="G10" i="15"/>
  <c r="H10" i="15" s="1"/>
  <c r="G9" i="15"/>
  <c r="H9" i="15" s="1"/>
  <c r="G8" i="15"/>
  <c r="H8" i="15" s="1"/>
  <c r="H7" i="15"/>
  <c r="G7" i="15"/>
  <c r="G6" i="15"/>
  <c r="H6" i="15" s="1"/>
  <c r="G5" i="15"/>
  <c r="H5" i="15" s="1"/>
  <c r="G27" i="14"/>
  <c r="H27" i="14" s="1"/>
  <c r="G25" i="14"/>
  <c r="H25" i="14" s="1"/>
  <c r="G24" i="14"/>
  <c r="H24" i="14" s="1"/>
  <c r="G23" i="14"/>
  <c r="H23" i="14" s="1"/>
  <c r="G22" i="14"/>
  <c r="H22" i="14" s="1"/>
  <c r="G21" i="14"/>
  <c r="H21" i="14" s="1"/>
  <c r="G20" i="14"/>
  <c r="H20" i="14" s="1"/>
  <c r="G18" i="14"/>
  <c r="H18" i="14" s="1"/>
  <c r="G16" i="14"/>
  <c r="H16" i="14" s="1"/>
  <c r="G14" i="14"/>
  <c r="H14" i="14" s="1"/>
  <c r="G13" i="14"/>
  <c r="H13" i="14" s="1"/>
  <c r="G12" i="14"/>
  <c r="H12" i="14" s="1"/>
  <c r="G11" i="14"/>
  <c r="H11" i="14" s="1"/>
  <c r="G10" i="14"/>
  <c r="H10" i="14" s="1"/>
  <c r="G9" i="14"/>
  <c r="H9" i="14" s="1"/>
  <c r="G6" i="14"/>
  <c r="H6" i="14" s="1"/>
  <c r="G5" i="14"/>
  <c r="H5" i="14" s="1"/>
  <c r="G25" i="13"/>
  <c r="H25" i="13" s="1"/>
  <c r="H23" i="13"/>
  <c r="G23" i="13"/>
  <c r="G22" i="13"/>
  <c r="H22" i="13" s="1"/>
  <c r="G21" i="13"/>
  <c r="H21" i="13" s="1"/>
  <c r="G20" i="13"/>
  <c r="H20" i="13" s="1"/>
  <c r="H19" i="13"/>
  <c r="G19" i="13"/>
  <c r="G18" i="13"/>
  <c r="H18" i="13" s="1"/>
  <c r="G17" i="13"/>
  <c r="H17" i="13" s="1"/>
  <c r="G16" i="13"/>
  <c r="H16" i="13" s="1"/>
  <c r="G14" i="13"/>
  <c r="H14" i="13" s="1"/>
  <c r="G13" i="13"/>
  <c r="H13" i="13" s="1"/>
  <c r="G12" i="13"/>
  <c r="H12" i="13" s="1"/>
  <c r="G11" i="13"/>
  <c r="H11" i="13" s="1"/>
  <c r="G10" i="13"/>
  <c r="H10" i="13" s="1"/>
  <c r="G9" i="13"/>
  <c r="H9" i="13" s="1"/>
  <c r="G8" i="13"/>
  <c r="H8" i="13" s="1"/>
  <c r="H7" i="13"/>
  <c r="G7" i="13"/>
  <c r="G6" i="13"/>
  <c r="H6" i="13" s="1"/>
  <c r="G5" i="13"/>
  <c r="H5" i="13" s="1"/>
  <c r="G25" i="12"/>
  <c r="H25" i="12" s="1"/>
  <c r="H23" i="12"/>
  <c r="G23" i="12"/>
  <c r="G22" i="12"/>
  <c r="H22" i="12" s="1"/>
  <c r="G21" i="12"/>
  <c r="H21" i="12" s="1"/>
  <c r="G20" i="12"/>
  <c r="H20" i="12" s="1"/>
  <c r="H19" i="12"/>
  <c r="G19" i="12"/>
  <c r="G18" i="12"/>
  <c r="H18" i="12" s="1"/>
  <c r="G17" i="12"/>
  <c r="H17" i="12" s="1"/>
  <c r="G16" i="12"/>
  <c r="H16" i="12" s="1"/>
  <c r="G14" i="12"/>
  <c r="H14" i="12" s="1"/>
  <c r="G13" i="12"/>
  <c r="H13" i="12" s="1"/>
  <c r="G12" i="12"/>
  <c r="H12" i="12" s="1"/>
  <c r="G11" i="12"/>
  <c r="H11" i="12" s="1"/>
  <c r="G10" i="12"/>
  <c r="H10" i="12" s="1"/>
  <c r="G9" i="12"/>
  <c r="H9" i="12" s="1"/>
  <c r="G8" i="12"/>
  <c r="H8" i="12" s="1"/>
  <c r="H7" i="12"/>
  <c r="G7" i="12"/>
  <c r="G6" i="12"/>
  <c r="H6" i="12" s="1"/>
  <c r="G5" i="12"/>
  <c r="H5" i="12" s="1"/>
  <c r="G13" i="11"/>
  <c r="H13" i="11" s="1"/>
  <c r="G11" i="11"/>
  <c r="H11" i="11" s="1"/>
  <c r="G10" i="11"/>
  <c r="H10" i="11" s="1"/>
  <c r="G9" i="11"/>
  <c r="H9" i="11" s="1"/>
  <c r="G8" i="11"/>
  <c r="H8" i="11" s="1"/>
  <c r="G7" i="11"/>
  <c r="H7" i="11" s="1"/>
  <c r="G6" i="11"/>
  <c r="H6" i="11" s="1"/>
  <c r="G5" i="11"/>
  <c r="H5" i="11" s="1"/>
  <c r="G25" i="10"/>
  <c r="H25" i="10" s="1"/>
  <c r="H23" i="10"/>
  <c r="G23" i="10"/>
  <c r="G22" i="10"/>
  <c r="H22" i="10" s="1"/>
  <c r="G21" i="10"/>
  <c r="H21" i="10" s="1"/>
  <c r="G20" i="10"/>
  <c r="H20" i="10" s="1"/>
  <c r="H19" i="10"/>
  <c r="G19" i="10"/>
  <c r="G18" i="10"/>
  <c r="H18" i="10" s="1"/>
  <c r="G17" i="10"/>
  <c r="H17" i="10" s="1"/>
  <c r="G16" i="10"/>
  <c r="H16" i="10" s="1"/>
  <c r="G14" i="10"/>
  <c r="H14" i="10" s="1"/>
  <c r="G13" i="10"/>
  <c r="H13" i="10" s="1"/>
  <c r="G12" i="10"/>
  <c r="H12" i="10" s="1"/>
  <c r="G11" i="10"/>
  <c r="H11" i="10" s="1"/>
  <c r="G10" i="10"/>
  <c r="H10" i="10" s="1"/>
  <c r="G9" i="10"/>
  <c r="H9" i="10" s="1"/>
  <c r="G8" i="10"/>
  <c r="H8" i="10" s="1"/>
  <c r="H7" i="10"/>
  <c r="G7" i="10"/>
  <c r="G6" i="10"/>
  <c r="H6" i="10" s="1"/>
  <c r="G5" i="10"/>
  <c r="H5" i="10" s="1"/>
  <c r="G25" i="9"/>
  <c r="H25" i="9" s="1"/>
  <c r="G23" i="9"/>
  <c r="H23" i="9" s="1"/>
  <c r="G22" i="9"/>
  <c r="H22" i="9" s="1"/>
  <c r="G21" i="9"/>
  <c r="H21" i="9" s="1"/>
  <c r="G20" i="9"/>
  <c r="H20" i="9" s="1"/>
  <c r="G19" i="9"/>
  <c r="H19" i="9" s="1"/>
  <c r="G18" i="9"/>
  <c r="H18" i="9" s="1"/>
  <c r="G17" i="9"/>
  <c r="H17" i="9" s="1"/>
  <c r="G16" i="9"/>
  <c r="H16" i="9" s="1"/>
  <c r="G14" i="9"/>
  <c r="H14" i="9" s="1"/>
  <c r="G13" i="9"/>
  <c r="H13" i="9" s="1"/>
  <c r="G12" i="9"/>
  <c r="H12" i="9" s="1"/>
  <c r="G11" i="9"/>
  <c r="H11" i="9" s="1"/>
  <c r="G10" i="9"/>
  <c r="H10" i="9" s="1"/>
  <c r="G9" i="9"/>
  <c r="H9" i="9" s="1"/>
  <c r="G8" i="9"/>
  <c r="H8" i="9" s="1"/>
  <c r="G7" i="9"/>
  <c r="H7" i="9" s="1"/>
  <c r="G6" i="9"/>
  <c r="H6" i="9" s="1"/>
  <c r="G5" i="9"/>
  <c r="H5" i="9" s="1"/>
  <c r="G25" i="8"/>
  <c r="H25" i="8" s="1"/>
  <c r="G23" i="8"/>
  <c r="H23" i="8" s="1"/>
  <c r="G22" i="8"/>
  <c r="H22" i="8" s="1"/>
  <c r="G21" i="8"/>
  <c r="H21" i="8" s="1"/>
  <c r="G20" i="8"/>
  <c r="H20" i="8" s="1"/>
  <c r="H19" i="8"/>
  <c r="G19" i="8"/>
  <c r="G18" i="8"/>
  <c r="H18" i="8" s="1"/>
  <c r="G17" i="8"/>
  <c r="H17" i="8" s="1"/>
  <c r="G16" i="8"/>
  <c r="H16" i="8" s="1"/>
  <c r="G14" i="8"/>
  <c r="H14" i="8" s="1"/>
  <c r="G13" i="8"/>
  <c r="H13" i="8" s="1"/>
  <c r="G12" i="8"/>
  <c r="H12" i="8" s="1"/>
  <c r="G11" i="8"/>
  <c r="H11" i="8" s="1"/>
  <c r="G10" i="8"/>
  <c r="H10" i="8" s="1"/>
  <c r="G9" i="8"/>
  <c r="H9" i="8" s="1"/>
  <c r="G8" i="8"/>
  <c r="H8" i="8" s="1"/>
  <c r="H7" i="8"/>
  <c r="G7" i="8"/>
  <c r="G6" i="8"/>
  <c r="H6" i="8" s="1"/>
  <c r="G5" i="8"/>
  <c r="H5" i="8" s="1"/>
  <c r="G25" i="7"/>
  <c r="H25" i="7" s="1"/>
  <c r="G23" i="7"/>
  <c r="H23" i="7" s="1"/>
  <c r="G22" i="7"/>
  <c r="H22" i="7" s="1"/>
  <c r="G21" i="7"/>
  <c r="H21" i="7" s="1"/>
  <c r="G20" i="7"/>
  <c r="H20" i="7" s="1"/>
  <c r="G19" i="7"/>
  <c r="H19" i="7" s="1"/>
  <c r="G18" i="7"/>
  <c r="H18" i="7" s="1"/>
  <c r="G17" i="7"/>
  <c r="H17" i="7" s="1"/>
  <c r="G16" i="7"/>
  <c r="H16" i="7" s="1"/>
  <c r="G14" i="7"/>
  <c r="H14" i="7" s="1"/>
  <c r="G13" i="7"/>
  <c r="H13" i="7" s="1"/>
  <c r="G12" i="7"/>
  <c r="H12" i="7" s="1"/>
  <c r="G11" i="7"/>
  <c r="H11" i="7" s="1"/>
  <c r="G10" i="7"/>
  <c r="H10" i="7" s="1"/>
  <c r="G9" i="7"/>
  <c r="H9" i="7" s="1"/>
  <c r="G8" i="7"/>
  <c r="H8" i="7" s="1"/>
  <c r="G7" i="7"/>
  <c r="H7" i="7" s="1"/>
  <c r="G6" i="7"/>
  <c r="H6" i="7" s="1"/>
  <c r="G5" i="7"/>
  <c r="H5" i="7" s="1"/>
  <c r="G24" i="6"/>
  <c r="H24" i="6" s="1"/>
  <c r="G22" i="6"/>
  <c r="H22" i="6" s="1"/>
  <c r="G21" i="6"/>
  <c r="H21" i="6" s="1"/>
  <c r="G20" i="6"/>
  <c r="H20" i="6" s="1"/>
  <c r="G19" i="6"/>
  <c r="H19" i="6" s="1"/>
  <c r="G18" i="6"/>
  <c r="H18" i="6" s="1"/>
  <c r="G17" i="6"/>
  <c r="H17" i="6" s="1"/>
  <c r="G16" i="6"/>
  <c r="H16" i="6" s="1"/>
  <c r="G14" i="6"/>
  <c r="H14" i="6" s="1"/>
  <c r="G13" i="6"/>
  <c r="H13" i="6" s="1"/>
  <c r="G12" i="6"/>
  <c r="H12" i="6" s="1"/>
  <c r="G11" i="6"/>
  <c r="H11" i="6" s="1"/>
  <c r="G10" i="6"/>
  <c r="H10" i="6" s="1"/>
  <c r="G9" i="6"/>
  <c r="H9" i="6" s="1"/>
  <c r="G8" i="6"/>
  <c r="H8" i="6" s="1"/>
  <c r="G7" i="6"/>
  <c r="H7" i="6" s="1"/>
  <c r="G6" i="6"/>
  <c r="H6" i="6" s="1"/>
  <c r="G5" i="6"/>
  <c r="H5" i="6" s="1"/>
  <c r="G13" i="4"/>
  <c r="H13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C8" i="1"/>
  <c r="G15" i="3"/>
  <c r="G16" i="3"/>
  <c r="H16" i="3" s="1"/>
  <c r="G14" i="3"/>
  <c r="H14" i="3" s="1"/>
  <c r="G13" i="3"/>
  <c r="H13" i="3" s="1"/>
  <c r="G25" i="3"/>
  <c r="H25" i="3" s="1"/>
  <c r="G23" i="3"/>
  <c r="H23" i="3" s="1"/>
  <c r="G22" i="3"/>
  <c r="H22" i="3" s="1"/>
  <c r="G21" i="3"/>
  <c r="H21" i="3" s="1"/>
  <c r="G20" i="3"/>
  <c r="H20" i="3" s="1"/>
  <c r="H19" i="3"/>
  <c r="G19" i="3"/>
  <c r="G18" i="3"/>
  <c r="H18" i="3" s="1"/>
  <c r="G17" i="3"/>
  <c r="H17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D7" i="1"/>
  <c r="C7" i="1"/>
  <c r="G25" i="2"/>
  <c r="H25" i="2" s="1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G24" i="2"/>
  <c r="H24" i="2" s="1"/>
  <c r="G22" i="2"/>
  <c r="G21" i="2"/>
  <c r="G20" i="2"/>
  <c r="G19" i="2"/>
  <c r="G18" i="2"/>
  <c r="G17" i="2"/>
  <c r="G9" i="2"/>
  <c r="B22" i="1"/>
  <c r="B21" i="1"/>
  <c r="B20" i="1"/>
  <c r="B19" i="1"/>
  <c r="B18" i="1"/>
  <c r="B17" i="1"/>
  <c r="B15" i="1"/>
  <c r="B14" i="1"/>
  <c r="B13" i="1"/>
  <c r="B12" i="1"/>
  <c r="B11" i="1"/>
  <c r="B10" i="1"/>
  <c r="B9" i="1"/>
  <c r="B8" i="1"/>
  <c r="B7" i="1"/>
  <c r="C22" i="1" l="1"/>
  <c r="G15" i="5"/>
  <c r="H15" i="5" s="1"/>
  <c r="H9" i="5"/>
  <c r="H11" i="17"/>
  <c r="G27" i="17"/>
  <c r="H27" i="17" s="1"/>
  <c r="F22" i="1" s="1"/>
  <c r="H15" i="16"/>
  <c r="F21" i="1" s="1"/>
  <c r="G15" i="15"/>
  <c r="G15" i="14"/>
  <c r="H15" i="14" s="1"/>
  <c r="G15" i="13"/>
  <c r="H15" i="13" s="1"/>
  <c r="G26" i="13"/>
  <c r="G15" i="12"/>
  <c r="H14" i="11"/>
  <c r="F16" i="1" s="1"/>
  <c r="G15" i="10"/>
  <c r="G15" i="9"/>
  <c r="H15" i="9" s="1"/>
  <c r="G26" i="9"/>
  <c r="G15" i="8"/>
  <c r="H15" i="8" s="1"/>
  <c r="G15" i="7"/>
  <c r="G15" i="6"/>
  <c r="H15" i="6" s="1"/>
  <c r="G25" i="6"/>
  <c r="D22" i="1"/>
  <c r="D19" i="1"/>
  <c r="H26" i="13" l="1"/>
  <c r="F18" i="1" s="1"/>
  <c r="E18" i="1"/>
  <c r="H26" i="9"/>
  <c r="F14" i="1" s="1"/>
  <c r="E14" i="1"/>
  <c r="H25" i="6"/>
  <c r="F11" i="1" s="1"/>
  <c r="E11" i="1"/>
  <c r="G28" i="14"/>
  <c r="H28" i="14" s="1"/>
  <c r="F19" i="1" s="1"/>
  <c r="G26" i="8"/>
  <c r="G25" i="5"/>
  <c r="E22" i="1"/>
  <c r="G26" i="15"/>
  <c r="H15" i="15"/>
  <c r="G26" i="12"/>
  <c r="H15" i="12"/>
  <c r="G26" i="10"/>
  <c r="H15" i="10"/>
  <c r="G26" i="7"/>
  <c r="H15" i="7"/>
  <c r="H14" i="4"/>
  <c r="F9" i="1" s="1"/>
  <c r="H15" i="3"/>
  <c r="G26" i="3"/>
  <c r="H26" i="15" l="1"/>
  <c r="F20" i="1" s="1"/>
  <c r="E20" i="1"/>
  <c r="H26" i="12"/>
  <c r="F17" i="1" s="1"/>
  <c r="E17" i="1"/>
  <c r="H26" i="10"/>
  <c r="F15" i="1" s="1"/>
  <c r="E15" i="1"/>
  <c r="H26" i="8"/>
  <c r="F13" i="1" s="1"/>
  <c r="E13" i="1"/>
  <c r="H26" i="7"/>
  <c r="F12" i="1" s="1"/>
  <c r="E12" i="1"/>
  <c r="H25" i="5"/>
  <c r="F10" i="1" s="1"/>
  <c r="E10" i="1"/>
  <c r="H26" i="3"/>
  <c r="E8" i="1"/>
  <c r="E19" i="1"/>
  <c r="D8" i="1"/>
  <c r="G16" i="2"/>
  <c r="G6" i="2"/>
  <c r="G7" i="2"/>
  <c r="G8" i="2"/>
  <c r="G10" i="2"/>
  <c r="G11" i="2"/>
  <c r="G12" i="2"/>
  <c r="G13" i="2"/>
  <c r="G14" i="2"/>
  <c r="G5" i="2"/>
  <c r="H5" i="2" s="1"/>
  <c r="G15" i="2" l="1"/>
  <c r="D23" i="1"/>
  <c r="F8" i="1"/>
  <c r="E7" i="1" l="1"/>
  <c r="F7" i="1"/>
  <c r="C23" i="1"/>
  <c r="F23" i="1" l="1"/>
  <c r="E23" i="1"/>
</calcChain>
</file>

<file path=xl/sharedStrings.xml><?xml version="1.0" encoding="utf-8"?>
<sst xmlns="http://schemas.openxmlformats.org/spreadsheetml/2006/main" count="1182" uniqueCount="268">
  <si>
    <t>מספר שירות</t>
  </si>
  <si>
    <t>שם הפריט</t>
  </si>
  <si>
    <t>כמות</t>
  </si>
  <si>
    <t>עלות הפריט</t>
  </si>
  <si>
    <t>עלות כוללת</t>
  </si>
  <si>
    <t>כולל מע"מ</t>
  </si>
  <si>
    <t>זכויות יוצרים</t>
  </si>
  <si>
    <t>הגברה ותאורה</t>
  </si>
  <si>
    <t>שירות</t>
  </si>
  <si>
    <t>בהתאם לפירוט</t>
  </si>
  <si>
    <t>לוגיסטיקה</t>
  </si>
  <si>
    <t>במות - בהתאם להצעת הבמאי</t>
  </si>
  <si>
    <t>כסאות פלסטיק</t>
  </si>
  <si>
    <t>כסאות מהודרים</t>
  </si>
  <si>
    <t>יתרת הדרישות הלוגיסטיות</t>
  </si>
  <si>
    <t>סה"כ לוגיסטיקה:</t>
  </si>
  <si>
    <t>הנגשה</t>
  </si>
  <si>
    <t>מסכים</t>
  </si>
  <si>
    <t>יחידת מידה</t>
  </si>
  <si>
    <t>בקבוק</t>
  </si>
  <si>
    <t>כסא</t>
  </si>
  <si>
    <t>בטיחות</t>
  </si>
  <si>
    <t>תיעוד, צילום ושידור</t>
  </si>
  <si>
    <t>כיבוד</t>
  </si>
  <si>
    <t>מיתוג, שילוט, עיצוב גרפי ודפוס</t>
  </si>
  <si>
    <t>1.10</t>
  </si>
  <si>
    <t>שכר הפקה</t>
  </si>
  <si>
    <t>סה"כ:</t>
  </si>
  <si>
    <t>שם המציע:</t>
  </si>
  <si>
    <t>סיכום הצעת המחיר לפי טקס</t>
  </si>
  <si>
    <t>מס"ד</t>
  </si>
  <si>
    <t>שם הטקס</t>
  </si>
  <si>
    <t>עלות השירותים</t>
  </si>
  <si>
    <t>שכר ההפקה</t>
  </si>
  <si>
    <t>סה"כ ללא מע"מ</t>
  </si>
  <si>
    <t>סה"כ כולל מע"מ</t>
  </si>
  <si>
    <t>2.1</t>
  </si>
  <si>
    <t>2.2</t>
  </si>
  <si>
    <t>2.3</t>
  </si>
  <si>
    <t>במות</t>
  </si>
  <si>
    <t>גלגלי אבל</t>
  </si>
  <si>
    <t>גלגל</t>
  </si>
  <si>
    <t>אוהל לבן</t>
  </si>
  <si>
    <t>מ"ר</t>
  </si>
  <si>
    <t>2.4</t>
  </si>
  <si>
    <t>2.5</t>
  </si>
  <si>
    <t>2.6</t>
  </si>
  <si>
    <t>2.7</t>
  </si>
  <si>
    <t>2.8</t>
  </si>
  <si>
    <t>2.9</t>
  </si>
  <si>
    <t>2.10</t>
  </si>
  <si>
    <t>2.11</t>
  </si>
  <si>
    <t>ניהול תקשורת</t>
  </si>
  <si>
    <t>1.11</t>
  </si>
  <si>
    <t>3.1</t>
  </si>
  <si>
    <t>יום ראשון, א' בניסן תשפ"א, 14 במרץ 2021, בשעה 17:00, משכן נשיאי ישראל, ירושלים</t>
  </si>
  <si>
    <t>3.2</t>
  </si>
  <si>
    <t>3.3</t>
  </si>
  <si>
    <t>3.4</t>
  </si>
  <si>
    <t>3.5</t>
  </si>
  <si>
    <t>3.6</t>
  </si>
  <si>
    <t>טקס האזכרה הממלכתי לחללי ההעפלה</t>
  </si>
  <si>
    <t>4.1</t>
  </si>
  <si>
    <t>4.2</t>
  </si>
  <si>
    <t>4.3</t>
  </si>
  <si>
    <t>4.4</t>
  </si>
  <si>
    <t>הצללה</t>
  </si>
  <si>
    <t>4.5</t>
  </si>
  <si>
    <t>4.6</t>
  </si>
  <si>
    <t>4.7</t>
  </si>
  <si>
    <t>4.8</t>
  </si>
  <si>
    <t>4.9</t>
  </si>
  <si>
    <t>4.10</t>
  </si>
  <si>
    <t>טקס האזכרה הממלכתי לחללי המחתרות ולעולי הגרדום</t>
  </si>
  <si>
    <t>5.1</t>
  </si>
  <si>
    <t>5.2</t>
  </si>
  <si>
    <t>5.3</t>
  </si>
  <si>
    <t>5.4</t>
  </si>
  <si>
    <t>5.5</t>
  </si>
  <si>
    <t>5.6</t>
  </si>
  <si>
    <t>5.7</t>
  </si>
  <si>
    <t>5.8</t>
  </si>
  <si>
    <t>5.10</t>
  </si>
  <si>
    <t>יום שני, כ"ח באייר תשפ"א, 10 במאי 2021, בשעה 11:00, אנדרטת הזיכרון, הר הרצל, ירושלים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</si>
  <si>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</si>
  <si>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</si>
  <si>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</si>
  <si>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</si>
  <si>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</si>
  <si>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</si>
  <si>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</si>
  <si>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</si>
  <si>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</si>
  <si>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</si>
  <si>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יום רביעי, כ' בתמוז תשפ"א, 30 ביוני 2021, בשעה 18:00, הר הרצל, ירושלים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</si>
  <si>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</si>
  <si>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</si>
  <si>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</si>
  <si>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</si>
  <si>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</si>
  <si>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</si>
  <si>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</si>
  <si>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</si>
  <si>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</si>
  <si>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</si>
  <si>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</si>
  <si>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</si>
  <si>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</si>
  <si>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</si>
  <si>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</si>
  <si>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</si>
  <si>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</si>
  <si>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</si>
  <si>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</si>
  <si>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</si>
  <si>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10.1</t>
  </si>
  <si>
    <t>10.2</t>
  </si>
  <si>
    <t>10.3</t>
  </si>
  <si>
    <t>10.4</t>
  </si>
  <si>
    <t>10.5</t>
  </si>
  <si>
    <t>10.6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</si>
  <si>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</si>
  <si>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</si>
  <si>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</si>
  <si>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</si>
  <si>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</si>
  <si>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</si>
  <si>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</si>
  <si>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</si>
  <si>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</si>
  <si>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</si>
  <si>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</si>
  <si>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</si>
  <si>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</si>
  <si>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</si>
  <si>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</si>
  <si>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</si>
  <si>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</si>
  <si>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</si>
  <si>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</si>
  <si>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</si>
  <si>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</si>
  <si>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</si>
  <si>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</si>
  <si>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</si>
  <si>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</si>
  <si>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</si>
  <si>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</si>
  <si>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</si>
  <si>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</si>
  <si>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</si>
  <si>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יום חמישי, כ"ט בחשוון תשפ"ב, 4 בנובמבר 2021, טיילת ארמון הנציב, ירושלים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</si>
  <si>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</si>
  <si>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</si>
  <si>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</si>
  <si>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</si>
  <si>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</si>
  <si>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</si>
  <si>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</si>
  <si>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</si>
  <si>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</si>
  <si>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</si>
  <si>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חשמל</t>
  </si>
  <si>
    <t>צילום במעגל סגור והקרנה</t>
  </si>
  <si>
    <t>אגרות רישוי ושימוש בשטח</t>
  </si>
  <si>
    <t>13.11</t>
  </si>
  <si>
    <t>13.12</t>
  </si>
  <si>
    <t>13.13</t>
  </si>
  <si>
    <t>13.14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</si>
  <si>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</si>
  <si>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</si>
  <si>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</si>
  <si>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</si>
  <si>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</si>
  <si>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</si>
  <si>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</si>
  <si>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</si>
  <si>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</si>
  <si>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</si>
  <si>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הפקת סרטונים</t>
  </si>
  <si>
    <t>15.1</t>
  </si>
  <si>
    <t>15.2</t>
  </si>
  <si>
    <t>15.4</t>
  </si>
  <si>
    <t>15.5</t>
  </si>
  <si>
    <t>15.7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</si>
  <si>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</si>
  <si>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</si>
  <si>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</si>
  <si>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</si>
  <si>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</si>
  <si>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</si>
  <si>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</si>
  <si>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</si>
  <si>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</si>
  <si>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</si>
  <si>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הקרנה</t>
  </si>
  <si>
    <t>16.11</t>
  </si>
  <si>
    <t xml:space="preserve">הטקס הממלכתי לציון יום שחרור אילת </t>
  </si>
  <si>
    <t>יום ראשון, ט' באדר תשפ"א, 21 בפברואר 2021, בשעה 19:00, אום רשרש, אילת</t>
  </si>
  <si>
    <t>טקס האזכרה הממלכתי ליוסף טרומפלדור וחבריו שנפלו בקרב על הגנת תל־חי (101 שנים לנפילתם)</t>
  </si>
  <si>
    <t>יום שלישי, י"א באדר תשפ"א, 23 בפברואר 2021, בשעה 11:30, תל חי (יידחה משבת י"א באדר)</t>
  </si>
  <si>
    <t>טקס האזכרה הממלכתי המשותף לנשיאי ישראל ולראשי ממשלותיה שהלכו לעולמם</t>
  </si>
  <si>
    <t>יום רביעי, ב' באייר תשפ"א, 14 באפריל 2021, בשעה 11:00, מוזיאון ההעפלה, חיפה (יוקדם מיום שישי, ד' באייר)</t>
  </si>
  <si>
    <t>יום רביעי, ב' באייר תשפ"א, 14 באפריל 2021, בשעה 16:00, מוזיאון אסירי המחתרות, כלא עכו (יוקדם מיום שישי, ד' באייר)</t>
  </si>
  <si>
    <t>טקס האזכרה הממלכתי ליהודי אתיופיה שנספו בדרכם לישראל</t>
  </si>
  <si>
    <t>טקס האזכרה הממלכתי לבנימין זאב הרצל (117 שנים לפטירתו)</t>
  </si>
  <si>
    <t>טקס האזכרה הממלכתי לזאב ז'בוטינסקי (81 שנים לפטירתו)</t>
  </si>
  <si>
    <t>יום חמישי, כ"ח בתמוז תשפ"א, 8 ביולי 2021, בשעה 18:00, הר הרצל, ירושלים (יוקדם מיום שישי, כ"ט בתמוז)</t>
  </si>
  <si>
    <t>טקס האזכרה הממלכתי לרחבעם זאבי (גנדי) (20 שנים להרצחו)</t>
  </si>
  <si>
    <t>יום רביעי, ל' תשרי תשפ"ב, 6 באוקטובר 2021, בשעה 15:00, הר הרצל, ירושלים</t>
  </si>
  <si>
    <t>הטקס הממלכתי הפותח את אירועי הזיכרון ליצחק רבין – "נר יצחק"</t>
  </si>
  <si>
    <t>יום שני, י"ב בחשוון תשפ"ב 18 באוקטובר 2021, בשעה 13:00, משכן נשיאי ישראל ירושלים</t>
  </si>
  <si>
    <t>טקס האזכרה הממלכתי ליצחק וללאה רבין (26 שנים להרצחו)</t>
  </si>
  <si>
    <t>יום שני, י"ב בחשוון תשפ"ב, 18 באוקטובר 2021, בשעה 15:00, הר הרצל, ירושלים</t>
  </si>
  <si>
    <t xml:space="preserve"> טקס האזכרה הממלכתי לחיים ויצמן (69 שנים לפטירתו)</t>
  </si>
  <si>
    <t>יום רביעי, כ"א בחשוון תשפ"ב, 27 באוקטובר 2021, בשעה 11:00, אחוזת ויצמן, רחובות</t>
  </si>
  <si>
    <t>עצרת התפילה המרכזית של חג הסגד</t>
  </si>
  <si>
    <t>טקס האזכרה הממלכתי לדוד בן גוריון (48 שנים לפטירתו)</t>
  </si>
  <si>
    <t>יום רביעי, ו' בכסלו תשפ"ב, 10 בנובמבר 2021, בשעה 13:00, שדה בוקר</t>
  </si>
  <si>
    <t>  טקס הענקת עיטור למצטיינים במאבק בסחר בבני אדם</t>
  </si>
  <si>
    <t>יום חמישי, כ"ח בכסלו תשפ"ב, 2 בדצמבר 2021, בשעה 17:00, בית הנשיא, ירושלים</t>
  </si>
  <si>
    <t>אירוע חבצלת</t>
  </si>
  <si>
    <t>בהתאם לפקודת חבצלת, במקרה חו"ח של פטירת נשיא מדינה, ראש ממשלה או שר מכהן. מועד האירוע יקבע שעות/ימים ספורים לפני מועד ביצועו</t>
  </si>
  <si>
    <t>בעלי תפקיד בתחום התוכן</t>
  </si>
  <si>
    <t>1.6</t>
  </si>
  <si>
    <t>1.7</t>
  </si>
  <si>
    <t>1.1</t>
  </si>
  <si>
    <t>1.2</t>
  </si>
  <si>
    <t>1.3</t>
  </si>
  <si>
    <t>1.8</t>
  </si>
  <si>
    <t>1.9</t>
  </si>
  <si>
    <t>1.12</t>
  </si>
  <si>
    <t>רפואה,ניקיון וסדרנות</t>
  </si>
  <si>
    <t>1.13</t>
  </si>
  <si>
    <t>ביטחון</t>
  </si>
  <si>
    <t>9.1.5</t>
  </si>
  <si>
    <t>2.12</t>
  </si>
  <si>
    <t>3.7</t>
  </si>
  <si>
    <t>4.11</t>
  </si>
  <si>
    <t>5.9</t>
  </si>
  <si>
    <t>5.11</t>
  </si>
  <si>
    <t>6.11</t>
  </si>
  <si>
    <t>6.12</t>
  </si>
  <si>
    <t>7.11</t>
  </si>
  <si>
    <t>7.12</t>
  </si>
  <si>
    <t>8.11</t>
  </si>
  <si>
    <t>8.12</t>
  </si>
  <si>
    <t>9.11</t>
  </si>
  <si>
    <t>9.12</t>
  </si>
  <si>
    <t>10.7</t>
  </si>
  <si>
    <t>11.11</t>
  </si>
  <si>
    <t>11.12</t>
  </si>
  <si>
    <t>12.11</t>
  </si>
  <si>
    <t>12.12</t>
  </si>
  <si>
    <t>בעלי תפקיד בתחום הארגון</t>
  </si>
  <si>
    <t>13.15</t>
  </si>
  <si>
    <t>14.11</t>
  </si>
  <si>
    <t>14.12</t>
  </si>
  <si>
    <t>15.3</t>
  </si>
  <si>
    <t>15.6</t>
  </si>
  <si>
    <t>15.8</t>
  </si>
  <si>
    <t>16.12</t>
  </si>
  <si>
    <t>16.13</t>
  </si>
  <si>
    <t>בקבוקי מים</t>
  </si>
  <si>
    <t>בלת"צ</t>
  </si>
  <si>
    <t>סכום קבוע</t>
  </si>
  <si>
    <t>יגזר אוטומטית</t>
  </si>
  <si>
    <t>סעיף 4.9 למכרז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</si>
</sst>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b/>
      <sz val="11"/>
      <color theme="1"/>
      <name val="David"/>
      <family val="2"/>
    </font>
    <font>
      <sz val="11"/>
      <color theme="1"/>
      <name val="David"/>
      <family val="2"/>
    </font>
    <font>
      <b/>
      <sz val="12"/>
      <color theme="1"/>
      <name val="David"/>
      <family val="2"/>
    </font>
    <font>
      <b/>
      <u/>
      <sz val="12"/>
      <color theme="1"/>
      <name val="David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4" borderId="13" xfId="0" applyNumberFormat="1" applyFont="1" applyFill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164" fontId="1" fillId="8" borderId="13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5" borderId="13" xfId="0" applyNumberFormat="1" applyFont="1" applyFill="1" applyBorder="1" applyAlignment="1">
      <alignment horizontal="center" vertical="center"/>
    </xf>
    <xf numFmtId="164" fontId="1" fillId="6" borderId="15" xfId="0" applyNumberFormat="1" applyFont="1" applyFill="1" applyBorder="1" applyAlignment="1">
      <alignment horizontal="center" vertical="center"/>
    </xf>
    <xf numFmtId="164" fontId="1" fillId="6" borderId="16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9" fontId="1" fillId="8" borderId="1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vertical="center" readingOrder="2"/>
    </xf>
    <xf numFmtId="0" fontId="5" fillId="0" borderId="0" xfId="0" applyFont="1" applyAlignment="1">
      <alignment horizontal="justify" vertical="center" readingOrder="2"/>
    </xf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7" borderId="1" xfId="0" applyFont="1" applyFill="1" applyBorder="1" applyAlignment="1" applyProtection="1">
      <alignment horizontal="center" vertical="center"/>
    </xf>
    <xf numFmtId="164" fontId="2" fillId="7" borderId="1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164" fontId="3" fillId="4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</xf>
    <xf numFmtId="164" fontId="3" fillId="6" borderId="1" xfId="0" applyNumberFormat="1" applyFont="1" applyFill="1" applyBorder="1" applyAlignment="1" applyProtection="1">
      <alignment horizontal="center" vertical="center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1" fillId="9" borderId="17" xfId="0" applyFont="1" applyFill="1" applyBorder="1" applyAlignment="1" applyProtection="1">
      <alignment horizontal="center" vertical="center"/>
      <protection locked="0"/>
    </xf>
    <xf numFmtId="0" fontId="1" fillId="9" borderId="3" xfId="0" applyFont="1" applyFill="1" applyBorder="1" applyAlignment="1" applyProtection="1">
      <alignment horizontal="center" vertical="center"/>
      <protection locked="0"/>
    </xf>
    <xf numFmtId="0" fontId="1" fillId="9" borderId="8" xfId="0" applyFont="1" applyFill="1" applyBorder="1" applyAlignment="1" applyProtection="1">
      <alignment horizontal="center" vertical="center"/>
      <protection locked="0"/>
    </xf>
    <xf numFmtId="0" fontId="3" fillId="9" borderId="18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left" vertical="center"/>
    </xf>
    <xf numFmtId="0" fontId="2" fillId="6" borderId="19" xfId="0" applyFont="1" applyFill="1" applyBorder="1" applyAlignment="1" applyProtection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3" borderId="20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49" fontId="1" fillId="4" borderId="20" xfId="0" applyNumberFormat="1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 applyProtection="1">
      <alignment horizontal="center" vertical="center"/>
      <protection locked="0"/>
    </xf>
    <xf numFmtId="2" fontId="1" fillId="9" borderId="17" xfId="0" applyNumberFormat="1" applyFont="1" applyFill="1" applyBorder="1" applyAlignment="1" applyProtection="1">
      <alignment horizontal="center" vertical="center"/>
      <protection locked="0"/>
    </xf>
    <xf numFmtId="2" fontId="1" fillId="9" borderId="3" xfId="0" applyNumberFormat="1" applyFont="1" applyFill="1" applyBorder="1" applyAlignment="1" applyProtection="1">
      <alignment horizontal="center" vertical="center"/>
      <protection locked="0"/>
    </xf>
    <xf numFmtId="2" fontId="1" fillId="9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>
      <alignment horizontal="center" vertical="center"/>
    </xf>
    <xf numFmtId="2" fontId="1" fillId="9" borderId="19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2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4"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7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סגנון טבלה 1" pivot="0" count="4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usernames" Target="revisions/userNames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F6D894B-AB1F-499C-BCF8-812500CAA154}" diskRevisions="1" revisionId="165" version="5" protected="1">
  <header guid="{4D4A4066-A2DB-481A-AAA2-CEB4C6F08DD8}" dateTime="2020-04-01T16:11:08" maxSheetId="18" userName="Yerel Nimni-Avni" r:id="rId1">
    <sheetIdMap count="17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</sheetIdMap>
  </header>
  <header guid="{0BF67512-E1A0-4726-AD31-C05300E0C986}" dateTime="2020-04-01T16:12:22" maxSheetId="18" userName="Yerel Nimni-Avni" r:id="rId2">
    <sheetIdMap count="17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</sheetIdMap>
  </header>
  <header guid="{12A51784-E971-458E-ADCD-B76CDB3EE015}" dateTime="2020-04-26T08:57:37" maxSheetId="18" userName="Yerel Nimni-Avni" r:id="rId3">
    <sheetIdMap count="17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</sheetIdMap>
  </header>
  <header guid="{9214443A-AF8A-4D3A-A56A-DC75C0399F65}" dateTime="2020-04-26T09:25:02" maxSheetId="18" userName="Yerel Nimni-Avni" r:id="rId4" minRId="8" maxRId="79">
    <sheetIdMap count="17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</sheetIdMap>
  </header>
  <header guid="{5F6D894B-AB1F-499C-BCF8-812500CAA154}" dateTime="2020-04-26T09:30:36" maxSheetId="18" userName="Yerel Nimni-Avni" r:id="rId5" minRId="87" maxRId="158">
    <sheetIdMap count="17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">
    <dxf>
      <fill>
        <patternFill patternType="solid">
          <bgColor rgb="FFFFFF00"/>
        </patternFill>
      </fill>
    </dxf>
  </rfmt>
  <rfmt sheetId="1" sqref="B2">
    <dxf>
      <protection locked="0"/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E49E199-E55F-4247-BF37-857669794994}" action="delete"/>
  <rdn rId="0" localSheetId="1" customView="1" name="Z_CE49E199_E55F_4247_BF37_857669794994_.wvu.PrintArea" hidden="1" oldHidden="1">
    <formula>'סיכום הצעת המחיר'!$A$1:$F$23</formula>
    <oldFormula>'סיכום הצעת המחיר'!$A$1:$F$23</oldFormula>
  </rdn>
  <rdn rId="0" localSheetId="1" customView="1" name="Z_CE49E199_E55F_4247_BF37_857669794994_.wvu.Rows" hidden="1" oldHidden="1">
    <formula>'סיכום הצעת המחיר'!$48:$48</formula>
    <oldFormula>'סיכום הצעת המחיר'!$48:$48</oldFormula>
  </rdn>
  <rdn rId="0" localSheetId="2" customView="1" name="Z_CE49E199_E55F_4247_BF37_857669794994_.wvu.PrintArea" hidden="1" oldHidden="1">
    <formula>אילת!$A$1:$H$24</formula>
    <oldFormula>אילת!$A$1:$H$24</oldFormula>
  </rdn>
  <rdn rId="0" localSheetId="3" customView="1" name="Z_CE49E199_E55F_4247_BF37_857669794994_.wvu.PrintArea" hidden="1" oldHidden="1">
    <formula>'תל חי'!$A$1:$H$25</formula>
    <oldFormula>'תל חי'!$A$1:$H$25</oldFormula>
  </rdn>
  <rdn rId="0" localSheetId="4" customView="1" name="Z_CE49E199_E55F_4247_BF37_857669794994_.wvu.PrintArea" hidden="1" oldHidden="1">
    <formula>'נשיאים ורה"מ'!$A$1:$H$13</formula>
    <oldFormula>'נשיאים ורה"מ'!$A$1:$H$13</oldFormula>
  </rdn>
  <rdn rId="0" localSheetId="5" customView="1" name="Z_CE49E199_E55F_4247_BF37_857669794994_.wvu.PrintArea" hidden="1" oldHidden="1">
    <formula>העפלה!$A$1:$H$24</formula>
    <oldFormula>העפלה!$A$1:$H$24</oldFormula>
  </rdn>
  <rdn rId="0" localSheetId="6" customView="1" name="Z_CE49E199_E55F_4247_BF37_857669794994_.wvu.PrintArea" hidden="1" oldHidden="1">
    <formula>'עולי הגרדום'!$A$1:$H$24</formula>
    <oldFormula>'עולי הגרדום'!$A$1:$H$24</oldFormula>
  </rdn>
  <rcv guid="{CE49E199-E55F-4247-BF37-85766979499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" sId="2" ref="A23:XFD23" action="insertRow"/>
  <rcc rId="9" sId="2">
    <nc r="B23" t="inlineStr">
      <is>
        <t>בלת"צ</t>
      </is>
    </nc>
  </rcc>
  <rcc rId="10" sId="2">
    <nc r="C23" t="inlineStr">
      <is>
        <t>סכום קבוע</t>
      </is>
    </nc>
  </rcc>
  <rcc rId="11" sId="2">
    <nc r="D23" t="inlineStr">
      <is>
        <t>יגזר אוטומטית</t>
      </is>
    </nc>
  </rcc>
  <rcc rId="12" sId="2">
    <nc r="E23">
      <v>1</v>
    </nc>
  </rcc>
  <rcc rId="13" sId="2">
    <nc r="G23">
      <f>F23*E23</f>
    </nc>
  </rcc>
  <rcc rId="14" sId="2">
    <nc r="H23">
      <f>G23*VAT</f>
    </nc>
  </rcc>
  <rfmt sheetId="2" sqref="A23:H23">
    <dxf>
      <fill>
        <patternFill>
          <bgColor theme="0"/>
        </patternFill>
      </fill>
    </dxf>
  </rfmt>
  <rcc rId="15" sId="2">
    <nc r="F23">
      <f>SUM(G5:G9,G15:G22)*0.1</f>
    </nc>
  </rcc>
  <rrc rId="16" sId="3" ref="A24:XFD24" action="insertRow"/>
  <rfmt sheetId="3" sqref="F24" start="0" length="0">
    <dxf>
      <fill>
        <patternFill>
          <bgColor theme="0"/>
        </patternFill>
      </fill>
    </dxf>
  </rfmt>
  <rfmt sheetId="3" sqref="L24" start="0" length="0">
    <dxf>
      <font>
        <sz val="11"/>
        <color theme="1"/>
        <name val="Arial"/>
        <scheme val="minor"/>
      </font>
      <alignment horizontal="general" vertical="bottom" readingOrder="0"/>
    </dxf>
  </rfmt>
  <rfmt sheetId="3" sqref="A24" start="0" length="0">
    <dxf>
      <fill>
        <patternFill>
          <bgColor theme="0" tint="-4.9989318521683403E-2"/>
        </patternFill>
      </fill>
    </dxf>
  </rfmt>
  <rcc rId="17" sId="3" odxf="1" dxf="1">
    <nc r="B24" t="inlineStr">
      <is>
        <t>בלת"צ</t>
      </is>
    </nc>
    <ndxf>
      <fill>
        <patternFill>
          <bgColor theme="0" tint="-4.9989318521683403E-2"/>
        </patternFill>
      </fill>
    </ndxf>
  </rcc>
  <rcc rId="18" sId="3" odxf="1" dxf="1">
    <nc r="C24" t="inlineStr">
      <is>
        <t>סכום קבוע</t>
      </is>
    </nc>
    <ndxf>
      <fill>
        <patternFill>
          <bgColor theme="0" tint="-4.9989318521683403E-2"/>
        </patternFill>
      </fill>
    </ndxf>
  </rcc>
  <rcc rId="19" sId="3" odxf="1" dxf="1">
    <nc r="D24" t="inlineStr">
      <is>
        <t>יגזר אוטומטית</t>
      </is>
    </nc>
    <ndxf>
      <fill>
        <patternFill>
          <bgColor theme="0" tint="-4.9989318521683403E-2"/>
        </patternFill>
      </fill>
    </ndxf>
  </rcc>
  <rcc rId="20" sId="3" odxf="1" dxf="1">
    <nc r="E24">
      <v>1</v>
    </nc>
    <ndxf>
      <fill>
        <patternFill>
          <bgColor theme="0" tint="-4.9989318521683403E-2"/>
        </patternFill>
      </fill>
    </ndxf>
  </rcc>
  <rfmt sheetId="3" sqref="F24" start="0" length="0">
    <dxf>
      <fill>
        <patternFill>
          <bgColor rgb="FFFFFF00"/>
        </patternFill>
      </fill>
    </dxf>
  </rfmt>
  <rcc rId="21" sId="3" odxf="1" dxf="1">
    <nc r="G24">
      <f>F24*E24</f>
    </nc>
    <ndxf>
      <fill>
        <patternFill>
          <bgColor theme="0" tint="-4.9989318521683403E-2"/>
        </patternFill>
      </fill>
    </ndxf>
  </rcc>
  <rcc rId="22" sId="3" odxf="1" dxf="1">
    <nc r="H24">
      <f>G24*VAT</f>
    </nc>
    <ndxf>
      <fill>
        <patternFill>
          <bgColor theme="0" tint="-4.9989318521683403E-2"/>
        </patternFill>
      </fill>
    </ndxf>
  </rcc>
  <rfmt sheetId="3" sqref="F24" start="0" length="0">
    <dxf>
      <fill>
        <patternFill>
          <bgColor theme="0" tint="-4.9989318521683403E-2"/>
        </patternFill>
      </fill>
      <protection locked="1"/>
    </dxf>
  </rfmt>
  <rfmt sheetId="3" sqref="F5:F14">
    <dxf>
      <numFmt numFmtId="2" formatCode="0.00"/>
    </dxf>
  </rfmt>
  <rfmt sheetId="3" sqref="F16:F25">
    <dxf>
      <numFmt numFmtId="2" formatCode="0.00"/>
    </dxf>
  </rfmt>
  <rfmt sheetId="2" sqref="F5:F14">
    <dxf>
      <numFmt numFmtId="2" formatCode="0.00"/>
    </dxf>
  </rfmt>
  <rfmt sheetId="2" sqref="F16:F24">
    <dxf>
      <numFmt numFmtId="2" formatCode="0.00"/>
    </dxf>
  </rfmt>
  <rrc rId="23" sId="4" ref="A12:XFD12" action="insertRow"/>
  <rfmt sheetId="4" sqref="A12" start="0" length="0">
    <dxf>
      <fill>
        <patternFill>
          <bgColor theme="0"/>
        </patternFill>
      </fill>
    </dxf>
  </rfmt>
  <rcc rId="24" sId="4" odxf="1" dxf="1">
    <nc r="B12" t="inlineStr">
      <is>
        <t>בלת"צ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25" sId="4" odxf="1" dxf="1">
    <nc r="C12" t="inlineStr">
      <is>
        <t>סכום קבוע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26" sId="4" odxf="1" dxf="1">
    <nc r="D12" t="inlineStr">
      <is>
        <t>יגזר אוטומטית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27" sId="4" odxf="1" dxf="1">
    <nc r="E12">
      <v>1</v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fmt sheetId="4" sqref="F12" start="0" length="0">
    <dxf>
      <numFmt numFmtId="2" formatCode="0.00"/>
      <fill>
        <patternFill>
          <bgColor theme="0"/>
        </patternFill>
      </fill>
    </dxf>
  </rfmt>
  <rcc rId="28" sId="4" odxf="1" dxf="1">
    <nc r="G12">
      <f>F12*E12</f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29" sId="4" odxf="1" dxf="1">
    <nc r="H12">
      <f>G12*VAT</f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fmt sheetId="4" sqref="L12" start="0" length="0">
    <dxf>
      <font>
        <sz val="11"/>
        <color theme="1"/>
        <name val="Arial"/>
        <scheme val="minor"/>
      </font>
      <alignment horizontal="general" vertical="bottom" readingOrder="0"/>
    </dxf>
  </rfmt>
  <rcc rId="30" sId="4">
    <nc r="F12">
      <f>SUM(G5:G11)*0.1</f>
    </nc>
  </rcc>
  <rrc rId="31" sId="5" ref="A23:XFD23" action="insertRow"/>
  <rfmt sheetId="5" sqref="A23" start="0" length="0">
    <dxf>
      <fill>
        <patternFill>
          <bgColor theme="0"/>
        </patternFill>
      </fill>
    </dxf>
  </rfmt>
  <rcc rId="32" sId="5" odxf="1" dxf="1">
    <nc r="B23" t="inlineStr">
      <is>
        <t>בלת"צ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33" sId="5" odxf="1" dxf="1">
    <nc r="C23" t="inlineStr">
      <is>
        <t>סכום קבוע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34" sId="5" odxf="1" dxf="1">
    <nc r="D23" t="inlineStr">
      <is>
        <t>יגזר אוטומטית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35" sId="5" odxf="1" dxf="1">
    <nc r="E23">
      <v>1</v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fmt sheetId="5" sqref="F23" start="0" length="0">
    <dxf>
      <numFmt numFmtId="2" formatCode="0.00"/>
      <fill>
        <patternFill>
          <bgColor theme="0"/>
        </patternFill>
      </fill>
    </dxf>
  </rfmt>
  <rcc rId="36" sId="5" odxf="1" dxf="1">
    <nc r="G23">
      <f>F23*E23</f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37" sId="5" odxf="1" dxf="1">
    <nc r="H23">
      <f>G23*VAT</f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fmt sheetId="5" sqref="L23" start="0" length="0">
    <dxf>
      <font>
        <sz val="11"/>
        <color theme="1"/>
        <name val="Arial"/>
        <scheme val="minor"/>
      </font>
      <alignment horizontal="general" vertical="bottom" readingOrder="0"/>
    </dxf>
  </rfmt>
  <rcc rId="38" sId="5">
    <nc r="F23">
      <f>SUM(G5:G7,G15:G22)*0.1</f>
    </nc>
  </rcc>
  <rrc rId="39" sId="6" ref="A23:XFD23" action="insertRow"/>
  <rfmt sheetId="6" sqref="A23" start="0" length="0">
    <dxf>
      <fill>
        <patternFill>
          <bgColor theme="0"/>
        </patternFill>
      </fill>
    </dxf>
  </rfmt>
  <rcc rId="40" sId="6" odxf="1" dxf="1">
    <nc r="B23" t="inlineStr">
      <is>
        <t>בלת"צ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41" sId="6" odxf="1" dxf="1">
    <nc r="C23" t="inlineStr">
      <is>
        <t>סכום קבוע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42" sId="6" odxf="1" dxf="1">
    <nc r="D23" t="inlineStr">
      <is>
        <t>יגזר אוטומטית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43" sId="6" odxf="1" dxf="1">
    <nc r="E23">
      <v>1</v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fmt sheetId="6" sqref="F23" start="0" length="0">
    <dxf>
      <numFmt numFmtId="2" formatCode="0.00"/>
      <fill>
        <patternFill>
          <bgColor theme="0"/>
        </patternFill>
      </fill>
    </dxf>
  </rfmt>
  <rcc rId="44" sId="6" odxf="1" dxf="1">
    <nc r="G23">
      <f>F23*E23</f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45" sId="6" odxf="1" dxf="1">
    <nc r="H23">
      <f>G23*VAT</f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fmt sheetId="6" sqref="L23" start="0" length="0">
    <dxf>
      <font>
        <sz val="11"/>
        <color theme="1"/>
        <name val="Arial"/>
        <scheme val="minor"/>
      </font>
      <alignment horizontal="general" vertical="bottom" readingOrder="0"/>
    </dxf>
  </rfmt>
  <rcc rId="46" sId="6">
    <nc r="F23">
      <f>SUM(G5:G7,G15:G22)*0.1</f>
    </nc>
  </rcc>
  <rcc rId="47" sId="2">
    <nc r="A23" t="inlineStr">
      <is>
        <t>סעיף 4.9 למכרז</t>
      </is>
    </nc>
  </rcc>
  <rfmt sheetId="3" sqref="A24" start="0" length="0">
    <dxf>
      <fill>
        <patternFill>
          <bgColor theme="0"/>
        </patternFill>
      </fill>
    </dxf>
  </rfmt>
  <rcc rId="48" sId="3" odxf="1" dxf="1">
    <nc r="A24" t="inlineStr">
      <is>
        <t>סעיף 4.9 למכרז</t>
      </is>
    </nc>
    <ndxf>
      <numFmt numFmtId="0" formatCode="General"/>
      <fill>
        <patternFill>
          <bgColor theme="0" tint="-4.9989318521683403E-2"/>
        </patternFill>
      </fill>
      <border outline="0">
        <left style="thin">
          <color indexed="64"/>
        </left>
      </border>
    </ndxf>
  </rcc>
  <rcc rId="49" sId="4" odxf="1" dxf="1">
    <nc r="A12" t="inlineStr">
      <is>
        <t>סעיף 4.9 למכרז</t>
      </is>
    </nc>
    <ndxf/>
  </rcc>
  <rcc rId="50" sId="5" odxf="1" dxf="1">
    <nc r="A23" t="inlineStr">
      <is>
        <t>סעיף 4.9 למכרז</t>
      </is>
    </nc>
    <ndxf/>
  </rcc>
  <rcc rId="51" sId="6" odxf="1" dxf="1">
    <nc r="A23" t="inlineStr">
      <is>
        <t>סעיף 4.9 למכרז</t>
      </is>
    </nc>
    <ndxf/>
  </rcc>
  <rrc rId="52" sId="7" ref="A24:XFD24" action="insertRow"/>
  <rcc rId="53" sId="7" odxf="1" dxf="1">
    <nc r="A24" t="inlineStr">
      <is>
        <t>סעיף 4.9 למכרז</t>
      </is>
    </nc>
    <odxf>
      <numFmt numFmtId="30" formatCode="@"/>
      <fill>
        <patternFill>
          <bgColor theme="0"/>
        </patternFill>
      </fill>
      <border outline="0">
        <left style="medium">
          <color indexed="64"/>
        </left>
      </border>
    </odxf>
    <ndxf>
      <numFmt numFmtId="0" formatCode="General"/>
      <fill>
        <patternFill>
          <bgColor theme="0" tint="-4.9989318521683403E-2"/>
        </patternFill>
      </fill>
      <border outline="0">
        <left style="thin">
          <color indexed="64"/>
        </left>
      </border>
    </ndxf>
  </rcc>
  <rcc rId="54" sId="7" odxf="1" dxf="1">
    <nc r="B24" t="inlineStr">
      <is>
        <t>בלת"צ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55" sId="7" odxf="1" dxf="1">
    <nc r="C24" t="inlineStr">
      <is>
        <t>סכום קבוע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56" sId="7" odxf="1" dxf="1">
    <nc r="D24" t="inlineStr">
      <is>
        <t>יגזר אוטומטית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57" sId="7" odxf="1" dxf="1">
    <nc r="E24">
      <v>1</v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fmt sheetId="7" sqref="F24" start="0" length="0">
    <dxf>
      <numFmt numFmtId="2" formatCode="0.00"/>
      <fill>
        <patternFill>
          <bgColor theme="0" tint="-4.9989318521683403E-2"/>
        </patternFill>
      </fill>
      <protection locked="1"/>
    </dxf>
  </rfmt>
  <rcc rId="58" sId="7" odxf="1" dxf="1">
    <nc r="G24">
      <f>F24*E24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59" sId="7" odxf="1" dxf="1">
    <nc r="H24">
      <f>G24*VAT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fmt sheetId="7" sqref="L24" start="0" length="0">
    <dxf>
      <font>
        <sz val="11"/>
        <color theme="1"/>
        <name val="Arial"/>
        <scheme val="minor"/>
      </font>
      <alignment horizontal="general" vertical="bottom" readingOrder="0"/>
    </dxf>
  </rfmt>
  <rcc rId="60" sId="7">
    <nc r="F24">
      <f>SUM(G5:G7,G15:G23)*0.1</f>
    </nc>
  </rcc>
  <rcc rId="61" sId="3">
    <nc r="F24">
      <f>SUM(G5:G7,G15:G23)*0.1</f>
    </nc>
  </rcc>
  <rrc rId="62" sId="8" ref="A24:XFD24" action="insertRow"/>
  <rcc rId="63" sId="8" odxf="1" dxf="1">
    <nc r="A24" t="inlineStr">
      <is>
        <t>סעיף 4.9 למכרז</t>
      </is>
    </nc>
    <odxf>
      <numFmt numFmtId="30" formatCode="@"/>
      <fill>
        <patternFill>
          <bgColor theme="0"/>
        </patternFill>
      </fill>
      <border outline="0">
        <left style="medium">
          <color indexed="64"/>
        </left>
      </border>
    </odxf>
    <ndxf>
      <numFmt numFmtId="0" formatCode="General"/>
      <fill>
        <patternFill>
          <bgColor theme="0" tint="-4.9989318521683403E-2"/>
        </patternFill>
      </fill>
      <border outline="0">
        <left style="thin">
          <color indexed="64"/>
        </left>
      </border>
    </ndxf>
  </rcc>
  <rcc rId="64" sId="8" odxf="1" dxf="1">
    <nc r="B24" t="inlineStr">
      <is>
        <t>בלת"צ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65" sId="8" odxf="1" dxf="1">
    <nc r="C24" t="inlineStr">
      <is>
        <t>סכום קבוע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66" sId="8" odxf="1" dxf="1">
    <nc r="D24" t="inlineStr">
      <is>
        <t>יגזר אוטומטית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67" sId="8" odxf="1" dxf="1">
    <nc r="E24">
      <v>1</v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68" sId="8" odxf="1" dxf="1">
    <nc r="F24">
      <f>SUM(G5:G7,G15:G23)*0.1</f>
    </nc>
    <odxf>
      <numFmt numFmtId="0" formatCode="General"/>
      <fill>
        <patternFill>
          <bgColor rgb="FFFFFF00"/>
        </patternFill>
      </fill>
      <protection locked="0"/>
    </odxf>
    <ndxf>
      <numFmt numFmtId="2" formatCode="0.00"/>
      <fill>
        <patternFill>
          <bgColor theme="0" tint="-4.9989318521683403E-2"/>
        </patternFill>
      </fill>
      <protection locked="1"/>
    </ndxf>
  </rcc>
  <rcc rId="69" sId="8" odxf="1" dxf="1">
    <nc r="G24">
      <f>F24*E24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70" sId="8" odxf="1" dxf="1">
    <nc r="H24">
      <f>G24*VAT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fmt sheetId="8" sqref="L24" start="0" length="0">
    <dxf>
      <font>
        <sz val="11"/>
        <color theme="1"/>
        <name val="Arial"/>
        <scheme val="minor"/>
      </font>
      <alignment horizontal="general" vertical="bottom" readingOrder="0"/>
    </dxf>
  </rfmt>
  <rrc rId="71" sId="9" ref="A24:XFD24" action="insertRow"/>
  <rcc rId="72" sId="9" odxf="1" dxf="1">
    <nc r="A24" t="inlineStr">
      <is>
        <t>סעיף 4.9 למכרז</t>
      </is>
    </nc>
    <odxf>
      <numFmt numFmtId="30" formatCode="@"/>
      <fill>
        <patternFill>
          <bgColor theme="0"/>
        </patternFill>
      </fill>
      <border outline="0">
        <left style="medium">
          <color indexed="64"/>
        </left>
      </border>
    </odxf>
    <ndxf>
      <numFmt numFmtId="0" formatCode="General"/>
      <fill>
        <patternFill>
          <bgColor theme="0" tint="-4.9989318521683403E-2"/>
        </patternFill>
      </fill>
      <border outline="0">
        <left style="thin">
          <color indexed="64"/>
        </left>
      </border>
    </ndxf>
  </rcc>
  <rcc rId="73" sId="9" odxf="1" dxf="1">
    <nc r="B24" t="inlineStr">
      <is>
        <t>בלת"צ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74" sId="9" odxf="1" dxf="1">
    <nc r="C24" t="inlineStr">
      <is>
        <t>סכום קבוע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75" sId="9" odxf="1" dxf="1">
    <nc r="D24" t="inlineStr">
      <is>
        <t>יגזר אוטומטית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76" sId="9" odxf="1" dxf="1">
    <nc r="E24">
      <v>1</v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77" sId="9" odxf="1" dxf="1">
    <nc r="F24">
      <f>SUM(G5:G7,G15:G23)*0.1</f>
    </nc>
    <odxf>
      <numFmt numFmtId="0" formatCode="General"/>
      <fill>
        <patternFill>
          <bgColor rgb="FFFFFF00"/>
        </patternFill>
      </fill>
      <protection locked="0"/>
    </odxf>
    <ndxf>
      <numFmt numFmtId="2" formatCode="0.00"/>
      <fill>
        <patternFill>
          <bgColor theme="0" tint="-4.9989318521683403E-2"/>
        </patternFill>
      </fill>
      <protection locked="1"/>
    </ndxf>
  </rcc>
  <rcc rId="78" sId="9" odxf="1" dxf="1">
    <nc r="G24">
      <f>F24*E24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79" sId="9" odxf="1" dxf="1">
    <nc r="H24">
      <f>G24*VAT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fmt sheetId="9" sqref="L24" start="0" length="0">
    <dxf>
      <font>
        <sz val="11"/>
        <color theme="1"/>
        <name val="Arial"/>
        <scheme val="minor"/>
      </font>
      <alignment horizontal="general" vertical="bottom" readingOrder="0"/>
    </dxf>
  </rfmt>
  <rcv guid="{CE49E199-E55F-4247-BF37-857669794994}" action="delete"/>
  <rdn rId="0" localSheetId="1" customView="1" name="Z_CE49E199_E55F_4247_BF37_857669794994_.wvu.PrintArea" hidden="1" oldHidden="1">
    <formula>'סיכום הצעת המחיר'!$A$1:$F$23</formula>
    <oldFormula>'סיכום הצעת המחיר'!$A$1:$F$23</oldFormula>
  </rdn>
  <rdn rId="0" localSheetId="1" customView="1" name="Z_CE49E199_E55F_4247_BF37_857669794994_.wvu.Rows" hidden="1" oldHidden="1">
    <formula>'סיכום הצעת המחיר'!$48:$48</formula>
    <oldFormula>'סיכום הצעת המחיר'!$48:$48</oldFormula>
  </rdn>
  <rdn rId="0" localSheetId="2" customView="1" name="Z_CE49E199_E55F_4247_BF37_857669794994_.wvu.PrintArea" hidden="1" oldHidden="1">
    <formula>אילת!$A$1:$H$25</formula>
    <oldFormula>אילת!$A$1:$H$25</oldFormula>
  </rdn>
  <rdn rId="0" localSheetId="3" customView="1" name="Z_CE49E199_E55F_4247_BF37_857669794994_.wvu.PrintArea" hidden="1" oldHidden="1">
    <formula>'תל חי'!$A$1:$H$26</formula>
    <oldFormula>'תל חי'!$A$1:$H$26</oldFormula>
  </rdn>
  <rdn rId="0" localSheetId="4" customView="1" name="Z_CE49E199_E55F_4247_BF37_857669794994_.wvu.PrintArea" hidden="1" oldHidden="1">
    <formula>'נשיאים ורה"מ'!$A$1:$H$14</formula>
    <oldFormula>'נשיאים ורה"מ'!$A$1:$H$14</oldFormula>
  </rdn>
  <rdn rId="0" localSheetId="5" customView="1" name="Z_CE49E199_E55F_4247_BF37_857669794994_.wvu.PrintArea" hidden="1" oldHidden="1">
    <formula>העפלה!$A$1:$H$25</formula>
    <oldFormula>העפלה!$A$1:$H$25</oldFormula>
  </rdn>
  <rdn rId="0" localSheetId="6" customView="1" name="Z_CE49E199_E55F_4247_BF37_857669794994_.wvu.PrintArea" hidden="1" oldHidden="1">
    <formula>'עולי הגרדום'!$A$1:$H$25</formula>
    <oldFormula>'עולי הגרדום'!$A$1:$H$25</oldFormula>
  </rdn>
  <rcv guid="{CE49E199-E55F-4247-BF37-85766979499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7" sId="10" ref="A24:XFD24" action="insertRow"/>
  <rcc rId="88" sId="10" odxf="1" dxf="1">
    <nc r="A24" t="inlineStr">
      <is>
        <t>סעיף 4.9 למכרז</t>
      </is>
    </nc>
    <odxf>
      <numFmt numFmtId="30" formatCode="@"/>
      <fill>
        <patternFill>
          <bgColor theme="0"/>
        </patternFill>
      </fill>
      <border outline="0">
        <left style="medium">
          <color indexed="64"/>
        </left>
      </border>
    </odxf>
    <ndxf>
      <numFmt numFmtId="0" formatCode="General"/>
      <fill>
        <patternFill>
          <bgColor theme="0" tint="-4.9989318521683403E-2"/>
        </patternFill>
      </fill>
      <border outline="0">
        <left style="thin">
          <color indexed="64"/>
        </left>
      </border>
    </ndxf>
  </rcc>
  <rcc rId="89" sId="10" odxf="1" dxf="1">
    <nc r="B24" t="inlineStr">
      <is>
        <t>בלת"צ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90" sId="10" odxf="1" dxf="1">
    <nc r="C24" t="inlineStr">
      <is>
        <t>סכום קבוע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91" sId="10" odxf="1" dxf="1">
    <nc r="D24" t="inlineStr">
      <is>
        <t>יגזר אוטומטית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92" sId="10" odxf="1" dxf="1">
    <nc r="E24">
      <v>1</v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93" sId="10" odxf="1" dxf="1">
    <nc r="F24">
      <f>SUM(G5:G7,G15:G23)*0.1</f>
    </nc>
    <odxf>
      <numFmt numFmtId="0" formatCode="General"/>
      <fill>
        <patternFill>
          <bgColor rgb="FFFFFF00"/>
        </patternFill>
      </fill>
      <protection locked="0"/>
    </odxf>
    <ndxf>
      <numFmt numFmtId="2" formatCode="0.00"/>
      <fill>
        <patternFill>
          <bgColor theme="0" tint="-4.9989318521683403E-2"/>
        </patternFill>
      </fill>
      <protection locked="1"/>
    </ndxf>
  </rcc>
  <rcc rId="94" sId="10" odxf="1" dxf="1">
    <nc r="G24">
      <f>F24*E24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95" sId="10" odxf="1" dxf="1">
    <nc r="H24">
      <f>G24*VAT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fmt sheetId="10" sqref="L24" start="0" length="0">
    <dxf>
      <font>
        <sz val="11"/>
        <color theme="1"/>
        <name val="Arial"/>
        <scheme val="minor"/>
      </font>
      <alignment horizontal="general" vertical="bottom" readingOrder="0"/>
    </dxf>
  </rfmt>
  <rrc rId="96" sId="11" ref="A12:XFD12" action="insertRow"/>
  <rcc rId="97" sId="11" odxf="1" dxf="1">
    <nc r="A12" t="inlineStr">
      <is>
        <t>סעיף 4.9 למכרז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98" sId="11" odxf="1" dxf="1">
    <nc r="B12" t="inlineStr">
      <is>
        <t>בלת"צ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99" sId="11" odxf="1" dxf="1">
    <nc r="C12" t="inlineStr">
      <is>
        <t>סכום קבוע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100" sId="11" odxf="1" dxf="1">
    <nc r="D12" t="inlineStr">
      <is>
        <t>יגזר אוטומטית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101" sId="11" odxf="1" dxf="1">
    <nc r="E12">
      <v>1</v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fmt sheetId="11" sqref="F12" start="0" length="0">
    <dxf>
      <numFmt numFmtId="2" formatCode="0.00"/>
      <fill>
        <patternFill>
          <bgColor theme="0"/>
        </patternFill>
      </fill>
    </dxf>
  </rfmt>
  <rcc rId="102" sId="11" odxf="1" dxf="1">
    <nc r="G12">
      <f>F12*E12</f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103" sId="11" odxf="1" dxf="1">
    <nc r="H12">
      <f>G12*VAT</f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fmt sheetId="11" sqref="L12" start="0" length="0">
    <dxf>
      <font>
        <sz val="11"/>
        <color theme="1"/>
        <name val="Arial"/>
        <scheme val="minor"/>
      </font>
      <alignment horizontal="general" vertical="bottom" readingOrder="0"/>
    </dxf>
  </rfmt>
  <rcc rId="104" sId="11">
    <nc r="F12">
      <f>SUM(G5:G11)*0.1</f>
    </nc>
  </rcc>
  <rrc rId="105" sId="12" ref="A24:XFD24" action="insertRow"/>
  <rcc rId="106" sId="12" odxf="1" dxf="1">
    <nc r="A24" t="inlineStr">
      <is>
        <t>סעיף 4.9 למכרז</t>
      </is>
    </nc>
    <odxf>
      <numFmt numFmtId="30" formatCode="@"/>
      <fill>
        <patternFill>
          <bgColor theme="0"/>
        </patternFill>
      </fill>
      <border outline="0">
        <left style="medium">
          <color indexed="64"/>
        </left>
      </border>
    </odxf>
    <ndxf>
      <numFmt numFmtId="0" formatCode="General"/>
      <fill>
        <patternFill>
          <bgColor theme="0" tint="-4.9989318521683403E-2"/>
        </patternFill>
      </fill>
      <border outline="0">
        <left style="thin">
          <color indexed="64"/>
        </left>
      </border>
    </ndxf>
  </rcc>
  <rcc rId="107" sId="12" odxf="1" dxf="1">
    <nc r="B24" t="inlineStr">
      <is>
        <t>בלת"צ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08" sId="12" odxf="1" dxf="1">
    <nc r="C24" t="inlineStr">
      <is>
        <t>סכום קבוע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09" sId="12" odxf="1" dxf="1">
    <nc r="D24" t="inlineStr">
      <is>
        <t>יגזר אוטומטית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10" sId="12" odxf="1" dxf="1">
    <nc r="E24">
      <v>1</v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11" sId="12" odxf="1" dxf="1">
    <nc r="F24">
      <f>SUM(G5:G7,G15:G23)*0.1</f>
    </nc>
    <odxf>
      <numFmt numFmtId="0" formatCode="General"/>
      <fill>
        <patternFill>
          <bgColor rgb="FFFFFF00"/>
        </patternFill>
      </fill>
      <protection locked="0"/>
    </odxf>
    <ndxf>
      <numFmt numFmtId="2" formatCode="0.00"/>
      <fill>
        <patternFill>
          <bgColor theme="0" tint="-4.9989318521683403E-2"/>
        </patternFill>
      </fill>
      <protection locked="1"/>
    </ndxf>
  </rcc>
  <rcc rId="112" sId="12" odxf="1" dxf="1">
    <nc r="G24">
      <f>F24*E24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13" sId="12" odxf="1" dxf="1">
    <nc r="H24">
      <f>G24*VAT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fmt sheetId="12" sqref="L24" start="0" length="0">
    <dxf>
      <font>
        <sz val="11"/>
        <color theme="1"/>
        <name val="Arial"/>
        <scheme val="minor"/>
      </font>
      <alignment horizontal="general" vertical="bottom" readingOrder="0"/>
    </dxf>
  </rfmt>
  <rrc rId="114" sId="13" ref="A24:XFD24" action="insertRow"/>
  <rcc rId="115" sId="13" odxf="1" dxf="1">
    <nc r="A24" t="inlineStr">
      <is>
        <t>סעיף 4.9 למכרז</t>
      </is>
    </nc>
    <odxf>
      <numFmt numFmtId="30" formatCode="@"/>
      <fill>
        <patternFill>
          <bgColor theme="0"/>
        </patternFill>
      </fill>
      <border outline="0">
        <left style="medium">
          <color indexed="64"/>
        </left>
      </border>
    </odxf>
    <ndxf>
      <numFmt numFmtId="0" formatCode="General"/>
      <fill>
        <patternFill>
          <bgColor theme="0" tint="-4.9989318521683403E-2"/>
        </patternFill>
      </fill>
      <border outline="0">
        <left style="thin">
          <color indexed="64"/>
        </left>
      </border>
    </ndxf>
  </rcc>
  <rcc rId="116" sId="13" odxf="1" dxf="1">
    <nc r="B24" t="inlineStr">
      <is>
        <t>בלת"צ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17" sId="13" odxf="1" dxf="1">
    <nc r="C24" t="inlineStr">
      <is>
        <t>סכום קבוע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18" sId="13" odxf="1" dxf="1">
    <nc r="D24" t="inlineStr">
      <is>
        <t>יגזר אוטומטית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19" sId="13" odxf="1" dxf="1">
    <nc r="E24">
      <v>1</v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20" sId="13" odxf="1" dxf="1">
    <nc r="F24">
      <f>SUM(G5:G7,G15:G23)*0.1</f>
    </nc>
    <odxf>
      <numFmt numFmtId="0" formatCode="General"/>
      <fill>
        <patternFill>
          <bgColor rgb="FFFFFF00"/>
        </patternFill>
      </fill>
      <protection locked="0"/>
    </odxf>
    <ndxf>
      <numFmt numFmtId="2" formatCode="0.00"/>
      <fill>
        <patternFill>
          <bgColor theme="0" tint="-4.9989318521683403E-2"/>
        </patternFill>
      </fill>
      <protection locked="1"/>
    </ndxf>
  </rcc>
  <rcc rId="121" sId="13" odxf="1" dxf="1">
    <nc r="G24">
      <f>F24*E24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22" sId="13" odxf="1" dxf="1">
    <nc r="H24">
      <f>G24*VAT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fmt sheetId="13" sqref="L24" start="0" length="0">
    <dxf>
      <font>
        <sz val="11"/>
        <color theme="1"/>
        <name val="Arial"/>
        <scheme val="minor"/>
      </font>
      <alignment horizontal="general" vertical="bottom" readingOrder="0"/>
    </dxf>
  </rfmt>
  <rrc rId="123" sId="14" ref="A26:XFD26" action="insertRow"/>
  <rcc rId="124" sId="14" odxf="1" dxf="1">
    <nc r="A26" t="inlineStr">
      <is>
        <t>סעיף 4.9 למכרז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125" sId="14" odxf="1" dxf="1">
    <nc r="B26" t="inlineStr">
      <is>
        <t>בלת"צ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126" sId="14" odxf="1" dxf="1">
    <nc r="C26" t="inlineStr">
      <is>
        <t>סכום קבוע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127" sId="14" odxf="1" dxf="1">
    <nc r="D26" t="inlineStr">
      <is>
        <t>יגזר אוטומטית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128" sId="14" odxf="1" dxf="1">
    <nc r="E26">
      <v>1</v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fmt sheetId="14" sqref="F26" start="0" length="0">
    <dxf>
      <numFmt numFmtId="2" formatCode="0.00"/>
      <fill>
        <patternFill>
          <bgColor theme="0"/>
        </patternFill>
      </fill>
    </dxf>
  </rfmt>
  <rcc rId="129" sId="14" odxf="1" dxf="1">
    <nc r="G26">
      <f>F26*E26</f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130" sId="14" odxf="1" dxf="1">
    <nc r="H26">
      <f>G26*VAT</f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fmt sheetId="14" sqref="L26" start="0" length="0">
    <dxf>
      <font>
        <sz val="11"/>
        <color theme="1"/>
        <name val="Arial"/>
        <scheme val="minor"/>
      </font>
      <alignment horizontal="general" vertical="bottom" readingOrder="0"/>
    </dxf>
  </rfmt>
  <rcc rId="131" sId="14">
    <nc r="F26">
      <f>SUM(G5:G8,G15:G25)*0.1</f>
    </nc>
  </rcc>
  <rrc rId="132" sId="15" ref="A24:XFD24" action="insertRow"/>
  <rcc rId="133" sId="15" odxf="1" dxf="1">
    <nc r="A24" t="inlineStr">
      <is>
        <t>סעיף 4.9 למכרז</t>
      </is>
    </nc>
    <odxf>
      <numFmt numFmtId="30" formatCode="@"/>
      <fill>
        <patternFill>
          <bgColor theme="0"/>
        </patternFill>
      </fill>
      <border outline="0">
        <left style="medium">
          <color indexed="64"/>
        </left>
      </border>
    </odxf>
    <ndxf>
      <numFmt numFmtId="0" formatCode="General"/>
      <fill>
        <patternFill>
          <bgColor theme="0" tint="-4.9989318521683403E-2"/>
        </patternFill>
      </fill>
      <border outline="0">
        <left style="thin">
          <color indexed="64"/>
        </left>
      </border>
    </ndxf>
  </rcc>
  <rcc rId="134" sId="15" odxf="1" dxf="1">
    <nc r="B24" t="inlineStr">
      <is>
        <t>בלת"צ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35" sId="15" odxf="1" dxf="1">
    <nc r="C24" t="inlineStr">
      <is>
        <t>סכום קבוע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36" sId="15" odxf="1" dxf="1">
    <nc r="D24" t="inlineStr">
      <is>
        <t>יגזר אוטומטית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37" sId="15" odxf="1" dxf="1">
    <nc r="E24">
      <v>1</v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38" sId="15" odxf="1" dxf="1">
    <nc r="F24">
      <f>SUM(G5:G7,G15:G23)*0.1</f>
    </nc>
    <odxf>
      <numFmt numFmtId="0" formatCode="General"/>
      <fill>
        <patternFill>
          <bgColor rgb="FFFFFF00"/>
        </patternFill>
      </fill>
      <protection locked="0"/>
    </odxf>
    <ndxf>
      <numFmt numFmtId="2" formatCode="0.00"/>
      <fill>
        <patternFill>
          <bgColor theme="0" tint="-4.9989318521683403E-2"/>
        </patternFill>
      </fill>
      <protection locked="1"/>
    </ndxf>
  </rcc>
  <rcc rId="139" sId="15" odxf="1" dxf="1">
    <nc r="G24">
      <f>F24*E24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40" sId="15" odxf="1" dxf="1">
    <nc r="H24">
      <f>G24*VAT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fmt sheetId="15" sqref="L24" start="0" length="0">
    <dxf>
      <font>
        <sz val="11"/>
        <color theme="1"/>
        <name val="Arial"/>
        <scheme val="minor"/>
      </font>
      <alignment horizontal="general" vertical="bottom" readingOrder="0"/>
    </dxf>
  </rfmt>
  <rrc rId="141" sId="16" ref="A13:XFD13" action="insertRow"/>
  <rcc rId="142" sId="16" odxf="1" dxf="1">
    <nc r="A13" t="inlineStr">
      <is>
        <t>סעיף 4.9 למכרז</t>
      </is>
    </nc>
    <odxf>
      <numFmt numFmtId="30" formatCode="@"/>
      <fill>
        <patternFill>
          <bgColor theme="0"/>
        </patternFill>
      </fill>
      <border outline="0">
        <left style="medium">
          <color indexed="64"/>
        </left>
      </border>
    </odxf>
    <ndxf>
      <numFmt numFmtId="0" formatCode="General"/>
      <fill>
        <patternFill>
          <bgColor theme="0" tint="-4.9989318521683403E-2"/>
        </patternFill>
      </fill>
      <border outline="0">
        <left style="thin">
          <color indexed="64"/>
        </left>
      </border>
    </ndxf>
  </rcc>
  <rcc rId="143" sId="16" odxf="1" dxf="1">
    <nc r="B13" t="inlineStr">
      <is>
        <t>בלת"צ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44" sId="16" odxf="1" dxf="1">
    <nc r="C13" t="inlineStr">
      <is>
        <t>סכום קבוע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45" sId="16" odxf="1" dxf="1">
    <nc r="D13" t="inlineStr">
      <is>
        <t>יגזר אוטומטית</t>
      </is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46" sId="16" odxf="1" dxf="1">
    <nc r="E13">
      <v>1</v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fmt sheetId="16" sqref="F13" start="0" length="0">
    <dxf>
      <numFmt numFmtId="2" formatCode="0.00"/>
      <fill>
        <patternFill>
          <bgColor theme="0" tint="-4.9989318521683403E-2"/>
        </patternFill>
      </fill>
      <protection locked="1"/>
    </dxf>
  </rfmt>
  <rcc rId="147" sId="16" odxf="1" dxf="1">
    <nc r="G13">
      <f>F13*E13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cc rId="148" sId="16" odxf="1" dxf="1">
    <nc r="H13">
      <f>G13*VAT</f>
    </nc>
    <odxf>
      <fill>
        <patternFill>
          <bgColor theme="0"/>
        </patternFill>
      </fill>
    </odxf>
    <ndxf>
      <fill>
        <patternFill>
          <bgColor theme="0" tint="-4.9989318521683403E-2"/>
        </patternFill>
      </fill>
    </ndxf>
  </rcc>
  <rfmt sheetId="16" sqref="L13" start="0" length="0">
    <dxf>
      <font>
        <sz val="11"/>
        <color theme="1"/>
        <name val="Arial"/>
        <scheme val="minor"/>
      </font>
      <alignment horizontal="general" vertical="bottom" readingOrder="0"/>
    </dxf>
  </rfmt>
  <rcc rId="149" sId="16">
    <nc r="F13">
      <f>SUM(G5:G12)*0.1</f>
    </nc>
  </rcc>
  <rrc rId="150" sId="17" ref="A25:XFD25" action="insertRow"/>
  <rcc rId="151" sId="17" odxf="1" dxf="1">
    <nc r="A25" t="inlineStr">
      <is>
        <t>סעיף 4.9 למכרז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152" sId="17" odxf="1" dxf="1">
    <nc r="B25" t="inlineStr">
      <is>
        <t>בלת"צ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153" sId="17" odxf="1" dxf="1">
    <nc r="C25" t="inlineStr">
      <is>
        <t>סכום קבוע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154" sId="17" odxf="1" dxf="1">
    <nc r="D25" t="inlineStr">
      <is>
        <t>יגזר אוטומטית</t>
      </is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155" sId="17" odxf="1" dxf="1">
    <nc r="E25">
      <v>1</v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fmt sheetId="17" sqref="F25" start="0" length="0">
    <dxf>
      <numFmt numFmtId="2" formatCode="0.00"/>
      <fill>
        <patternFill>
          <bgColor theme="0"/>
        </patternFill>
      </fill>
    </dxf>
  </rfmt>
  <rcc rId="156" sId="17" odxf="1" dxf="1">
    <nc r="G25">
      <f>F25*E25</f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cc rId="157" sId="17" odxf="1" dxf="1">
    <nc r="H25">
      <f>G25*VAT</f>
    </nc>
    <odxf>
      <fill>
        <patternFill>
          <bgColor theme="0" tint="-4.9989318521683403E-2"/>
        </patternFill>
      </fill>
    </odxf>
    <ndxf>
      <fill>
        <patternFill>
          <bgColor theme="0"/>
        </patternFill>
      </fill>
    </ndxf>
  </rcc>
  <rfmt sheetId="17" sqref="L25" start="0" length="0">
    <dxf>
      <font>
        <sz val="11"/>
        <color theme="1"/>
        <name val="Arial"/>
        <scheme val="minor"/>
      </font>
      <alignment horizontal="general" vertical="bottom" readingOrder="0"/>
    </dxf>
  </rfmt>
  <rcc rId="158" sId="17">
    <nc r="F25">
      <f>SUM(G5:G8,G16:G24)*0.1</f>
    </nc>
  </rcc>
  <rcv guid="{CE49E199-E55F-4247-BF37-857669794994}" action="delete"/>
  <rdn rId="0" localSheetId="1" customView="1" name="Z_CE49E199_E55F_4247_BF37_857669794994_.wvu.PrintArea" hidden="1" oldHidden="1">
    <formula>'סיכום הצעת המחיר'!$A$1:$F$23</formula>
    <oldFormula>'סיכום הצעת המחיר'!$A$1:$F$23</oldFormula>
  </rdn>
  <rdn rId="0" localSheetId="1" customView="1" name="Z_CE49E199_E55F_4247_BF37_857669794994_.wvu.Rows" hidden="1" oldHidden="1">
    <formula>'סיכום הצעת המחיר'!$48:$48</formula>
    <oldFormula>'סיכום הצעת המחיר'!$48:$48</oldFormula>
  </rdn>
  <rdn rId="0" localSheetId="2" customView="1" name="Z_CE49E199_E55F_4247_BF37_857669794994_.wvu.PrintArea" hidden="1" oldHidden="1">
    <formula>אילת!$A$1:$H$25</formula>
    <oldFormula>אילת!$A$1:$H$25</oldFormula>
  </rdn>
  <rdn rId="0" localSheetId="3" customView="1" name="Z_CE49E199_E55F_4247_BF37_857669794994_.wvu.PrintArea" hidden="1" oldHidden="1">
    <formula>'תל חי'!$A$1:$H$26</formula>
    <oldFormula>'תל חי'!$A$1:$H$26</oldFormula>
  </rdn>
  <rdn rId="0" localSheetId="4" customView="1" name="Z_CE49E199_E55F_4247_BF37_857669794994_.wvu.PrintArea" hidden="1" oldHidden="1">
    <formula>'נשיאים ורה"מ'!$A$1:$H$14</formula>
    <oldFormula>'נשיאים ורה"מ'!$A$1:$H$14</oldFormula>
  </rdn>
  <rdn rId="0" localSheetId="5" customView="1" name="Z_CE49E199_E55F_4247_BF37_857669794994_.wvu.PrintArea" hidden="1" oldHidden="1">
    <formula>העפלה!$A$1:$H$25</formula>
    <oldFormula>העפלה!$A$1:$H$25</oldFormula>
  </rdn>
  <rdn rId="0" localSheetId="6" customView="1" name="Z_CE49E199_E55F_4247_BF37_857669794994_.wvu.PrintArea" hidden="1" oldHidden="1">
    <formula>'עולי הגרדום'!$A$1:$H$25</formula>
    <oldFormula>'עולי הגרדום'!$A$1:$H$25</oldFormula>
  </rdn>
  <rcv guid="{CE49E199-E55F-4247-BF37-85766979499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0BF67512-E1A0-4726-AD31-C05300E0C986}" name="Yerel Nimni-Avni" id="-609538033" dateTime="2020-04-01T16:11:08"/>
</user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rightToLeft="1" tabSelected="1" view="pageBreakPreview" zoomScaleNormal="100" zoomScaleSheetLayoutView="100" workbookViewId="0">
      <selection activeCell="B2" sqref="B2"/>
    </sheetView>
  </sheetViews>
  <sheetFormatPr defaultColWidth="9" defaultRowHeight="13.8" x14ac:dyDescent="0.25"/>
  <cols>
    <col min="1" max="1" width="8.69921875" style="1" bestFit="1" customWidth="1"/>
    <col min="2" max="2" width="65.59765625" style="1" bestFit="1" customWidth="1"/>
    <col min="3" max="3" width="12.5" style="32" bestFit="1" customWidth="1"/>
    <col min="4" max="4" width="9.8984375" style="32" bestFit="1" customWidth="1"/>
    <col min="5" max="5" width="12.3984375" style="32" bestFit="1" customWidth="1"/>
    <col min="6" max="6" width="12.69921875" style="32" bestFit="1" customWidth="1"/>
    <col min="7" max="16384" width="9" style="1"/>
  </cols>
  <sheetData>
    <row r="1" spans="1:6" x14ac:dyDescent="0.25">
      <c r="A1" s="52"/>
      <c r="B1" s="52"/>
      <c r="C1" s="53"/>
      <c r="D1" s="53"/>
      <c r="E1" s="53"/>
      <c r="F1" s="53"/>
    </row>
    <row r="2" spans="1:6" ht="14.4" thickBot="1" x14ac:dyDescent="0.3">
      <c r="A2" s="52" t="s">
        <v>28</v>
      </c>
      <c r="B2" s="68"/>
      <c r="C2" s="53"/>
      <c r="D2" s="53"/>
      <c r="E2" s="53"/>
      <c r="F2" s="53"/>
    </row>
    <row r="3" spans="1:6" x14ac:dyDescent="0.25">
      <c r="A3" s="52"/>
      <c r="B3" s="54"/>
      <c r="C3" s="53"/>
      <c r="D3" s="53"/>
      <c r="E3" s="53"/>
      <c r="F3" s="53"/>
    </row>
    <row r="4" spans="1:6" ht="15.6" x14ac:dyDescent="0.25">
      <c r="A4" s="70" t="s">
        <v>29</v>
      </c>
      <c r="B4" s="70"/>
      <c r="C4" s="70"/>
      <c r="D4" s="70"/>
      <c r="E4" s="70"/>
      <c r="F4" s="70"/>
    </row>
    <row r="5" spans="1:6" x14ac:dyDescent="0.25">
      <c r="A5" s="52"/>
      <c r="B5" s="52"/>
      <c r="C5" s="53"/>
      <c r="D5" s="53"/>
      <c r="E5" s="53"/>
      <c r="F5" s="53"/>
    </row>
    <row r="6" spans="1:6" x14ac:dyDescent="0.25">
      <c r="A6" s="55" t="s">
        <v>30</v>
      </c>
      <c r="B6" s="55" t="s">
        <v>31</v>
      </c>
      <c r="C6" s="56" t="s">
        <v>32</v>
      </c>
      <c r="D6" s="56" t="s">
        <v>33</v>
      </c>
      <c r="E6" s="56" t="s">
        <v>34</v>
      </c>
      <c r="F6" s="56" t="s">
        <v>35</v>
      </c>
    </row>
    <row r="7" spans="1:6" x14ac:dyDescent="0.25">
      <c r="A7" s="57">
        <v>1</v>
      </c>
      <c r="B7" s="58" t="str">
        <f>אילת!A1</f>
        <v xml:space="preserve">הטקס הממלכתי לציון יום שחרור אילת </v>
      </c>
      <c r="C7" s="59">
        <f>SUM(אילת!G5:G9,אילת!G15:G22)</f>
        <v>0</v>
      </c>
      <c r="D7" s="59">
        <f>אילת!G24</f>
        <v>0</v>
      </c>
      <c r="E7" s="59">
        <f>אילת!G25</f>
        <v>0</v>
      </c>
      <c r="F7" s="59">
        <f>אילת!H25</f>
        <v>0</v>
      </c>
    </row>
    <row r="8" spans="1:6" x14ac:dyDescent="0.25">
      <c r="A8" s="60">
        <v>2</v>
      </c>
      <c r="B8" s="61" t="str">
        <f>'תל חי'!A1</f>
        <v>טקס האזכרה הממלכתי ליוסף טרומפלדור וחבריו שנפלו בקרב על הגנת תל־חי (101 שנים לנפילתם)</v>
      </c>
      <c r="C8" s="62">
        <f>SUM('תל חי'!G5:G7,'תל חי'!G15:G23)</f>
        <v>0</v>
      </c>
      <c r="D8" s="62">
        <f>'תל חי'!G25</f>
        <v>0</v>
      </c>
      <c r="E8" s="62">
        <f>'תל חי'!G26</f>
        <v>0</v>
      </c>
      <c r="F8" s="62">
        <f>'תל חי'!H26</f>
        <v>0</v>
      </c>
    </row>
    <row r="9" spans="1:6" x14ac:dyDescent="0.25">
      <c r="A9" s="57">
        <v>3</v>
      </c>
      <c r="B9" s="58" t="str">
        <f>'נשיאים ורה"מ'!A1</f>
        <v>טקס האזכרה הממלכתי המשותף לנשיאי ישראל ולראשי ממשלותיה שהלכו לעולמם</v>
      </c>
      <c r="C9" s="59">
        <f>SUM('נשיאים ורה"מ'!G5:G11)</f>
        <v>0</v>
      </c>
      <c r="D9" s="59">
        <f>'נשיאים ורה"מ'!G13</f>
        <v>0</v>
      </c>
      <c r="E9" s="59">
        <f>'נשיאים ורה"מ'!G14</f>
        <v>0</v>
      </c>
      <c r="F9" s="59">
        <f>'נשיאים ורה"מ'!H14</f>
        <v>0</v>
      </c>
    </row>
    <row r="10" spans="1:6" x14ac:dyDescent="0.25">
      <c r="A10" s="60">
        <v>4</v>
      </c>
      <c r="B10" s="61" t="str">
        <f>העפלה!A1</f>
        <v>טקס האזכרה הממלכתי לחללי ההעפלה</v>
      </c>
      <c r="C10" s="62">
        <f>SUM(העפלה!G5:G7,העפלה!G15:G22)</f>
        <v>0</v>
      </c>
      <c r="D10" s="62">
        <f>העפלה!G24</f>
        <v>0</v>
      </c>
      <c r="E10" s="62">
        <f>העפלה!G25</f>
        <v>0</v>
      </c>
      <c r="F10" s="62">
        <f>העפלה!H25</f>
        <v>0</v>
      </c>
    </row>
    <row r="11" spans="1:6" x14ac:dyDescent="0.25">
      <c r="A11" s="57">
        <v>5</v>
      </c>
      <c r="B11" s="58" t="str">
        <f>'עולי הגרדום'!A1</f>
        <v>טקס האזכרה הממלכתי לחללי המחתרות ולעולי הגרדום</v>
      </c>
      <c r="C11" s="59">
        <f>SUM('עולי הגרדום'!G5:G7,'עולי הגרדום'!G15:G22)</f>
        <v>0</v>
      </c>
      <c r="D11" s="59">
        <f>'עולי הגרדום'!G24</f>
        <v>0</v>
      </c>
      <c r="E11" s="59">
        <f>'עולי הגרדום'!G25</f>
        <v>0</v>
      </c>
      <c r="F11" s="59">
        <f>'עולי הגרדום'!H25</f>
        <v>0</v>
      </c>
    </row>
    <row r="12" spans="1:6" x14ac:dyDescent="0.25">
      <c r="A12" s="60">
        <v>6</v>
      </c>
      <c r="B12" s="61" t="str">
        <f>'יהודי אתיופיה'!A1</f>
        <v>טקס האזכרה הממלכתי ליהודי אתיופיה שנספו בדרכם לישראל</v>
      </c>
      <c r="C12" s="62">
        <f>SUM('יהודי אתיופיה'!G5:G7,'יהודי אתיופיה'!G15:G23)</f>
        <v>0</v>
      </c>
      <c r="D12" s="62">
        <f>'יהודי אתיופיה'!G25</f>
        <v>0</v>
      </c>
      <c r="E12" s="62">
        <f>'יהודי אתיופיה'!G26</f>
        <v>0</v>
      </c>
      <c r="F12" s="62">
        <f>'יהודי אתיופיה'!H26</f>
        <v>0</v>
      </c>
    </row>
    <row r="13" spans="1:6" x14ac:dyDescent="0.25">
      <c r="A13" s="57">
        <v>7</v>
      </c>
      <c r="B13" s="58" t="str">
        <f>הרצל!A1</f>
        <v>טקס האזכרה הממלכתי לבנימין זאב הרצל (117 שנים לפטירתו)</v>
      </c>
      <c r="C13" s="59">
        <f>SUM(הרצל!G5:G7,הרצל!G15:G23)</f>
        <v>0</v>
      </c>
      <c r="D13" s="59">
        <f>הרצל!G25</f>
        <v>0</v>
      </c>
      <c r="E13" s="59">
        <f>הרצל!G26</f>
        <v>0</v>
      </c>
      <c r="F13" s="59">
        <f>הרצל!H26</f>
        <v>0</v>
      </c>
    </row>
    <row r="14" spans="1:6" x14ac:dyDescent="0.25">
      <c r="A14" s="60">
        <v>8</v>
      </c>
      <c r="B14" s="61" t="str">
        <f>'ז''בוטינסקי'!A1</f>
        <v>טקס האזכרה הממלכתי לזאב ז'בוטינסקי (81 שנים לפטירתו)</v>
      </c>
      <c r="C14" s="62">
        <f>SUM('ז''בוטינסקי'!G5:G7,'ז''בוטינסקי'!G15:G23)</f>
        <v>0</v>
      </c>
      <c r="D14" s="62">
        <f>'ז''בוטינסקי'!G25</f>
        <v>0</v>
      </c>
      <c r="E14" s="62">
        <f>'ז''בוטינסקי'!G26</f>
        <v>0</v>
      </c>
      <c r="F14" s="62">
        <f>'ז''בוטינסקי'!H26</f>
        <v>0</v>
      </c>
    </row>
    <row r="15" spans="1:6" x14ac:dyDescent="0.25">
      <c r="A15" s="57">
        <v>9</v>
      </c>
      <c r="B15" s="58" t="str">
        <f>זאבי!A1</f>
        <v>טקס האזכרה הממלכתי לרחבעם זאבי (גנדי) (20 שנים להרצחו)</v>
      </c>
      <c r="C15" s="59">
        <f>SUM(זאבי!G5:G7,זאבי!G15:G23)</f>
        <v>0</v>
      </c>
      <c r="D15" s="59">
        <f>זאבי!G25</f>
        <v>0</v>
      </c>
      <c r="E15" s="59">
        <f>זאבי!G26</f>
        <v>0</v>
      </c>
      <c r="F15" s="59">
        <f>זאבי!H26</f>
        <v>0</v>
      </c>
    </row>
    <row r="16" spans="1:6" x14ac:dyDescent="0.25">
      <c r="A16" s="60">
        <v>10</v>
      </c>
      <c r="B16" s="61" t="str">
        <f>'נר יצחק'!A1</f>
        <v>הטקס הממלכתי הפותח את אירועי הזיכרון ליצחק רבין – "נר יצחק"</v>
      </c>
      <c r="C16" s="62">
        <f>SUM('נר יצחק'!G5:G11)</f>
        <v>0</v>
      </c>
      <c r="D16" s="62">
        <f>'נר יצחק'!G13</f>
        <v>0</v>
      </c>
      <c r="E16" s="62">
        <f>'נר יצחק'!G14</f>
        <v>0</v>
      </c>
      <c r="F16" s="62">
        <f>'נר יצחק'!H14</f>
        <v>0</v>
      </c>
    </row>
    <row r="17" spans="1:6" x14ac:dyDescent="0.25">
      <c r="A17" s="57">
        <v>11</v>
      </c>
      <c r="B17" s="58" t="str">
        <f>רבין!A1</f>
        <v>טקס האזכרה הממלכתי ליצחק וללאה רבין (26 שנים להרצחו)</v>
      </c>
      <c r="C17" s="59">
        <f>SUM(רבין!G5:G7,רבין!G15:G23)</f>
        <v>0</v>
      </c>
      <c r="D17" s="59">
        <f>רבין!G25</f>
        <v>0</v>
      </c>
      <c r="E17" s="59">
        <f>רבין!G26</f>
        <v>0</v>
      </c>
      <c r="F17" s="59">
        <f>רבין!H26</f>
        <v>0</v>
      </c>
    </row>
    <row r="18" spans="1:6" x14ac:dyDescent="0.25">
      <c r="A18" s="60">
        <v>12</v>
      </c>
      <c r="B18" s="61" t="str">
        <f>ויצמן!A1</f>
        <v xml:space="preserve"> טקס האזכרה הממלכתי לחיים ויצמן (69 שנים לפטירתו)</v>
      </c>
      <c r="C18" s="62">
        <f>SUM(ויצמן!G5:G7,ויצמן!G15:G23)</f>
        <v>0</v>
      </c>
      <c r="D18" s="62">
        <f>ויצמן!G25</f>
        <v>0</v>
      </c>
      <c r="E18" s="62">
        <f>ויצמן!G26</f>
        <v>0</v>
      </c>
      <c r="F18" s="62">
        <f>ויצמן!H26</f>
        <v>0</v>
      </c>
    </row>
    <row r="19" spans="1:6" x14ac:dyDescent="0.25">
      <c r="A19" s="57">
        <v>13</v>
      </c>
      <c r="B19" s="58" t="str">
        <f>סיגד!A1</f>
        <v>עצרת התפילה המרכזית של חג הסגד</v>
      </c>
      <c r="C19" s="59">
        <f>SUM(סיגד!G5:G8,סיגד!G15:G25)</f>
        <v>0</v>
      </c>
      <c r="D19" s="59">
        <f>סיגד!G27</f>
        <v>0</v>
      </c>
      <c r="E19" s="59">
        <f>סיגד!G28</f>
        <v>0</v>
      </c>
      <c r="F19" s="59">
        <f>סיגד!H28</f>
        <v>0</v>
      </c>
    </row>
    <row r="20" spans="1:6" x14ac:dyDescent="0.25">
      <c r="A20" s="60">
        <v>14</v>
      </c>
      <c r="B20" s="61" t="str">
        <f>'בן גוריון'!A1</f>
        <v>טקס האזכרה הממלכתי לדוד בן גוריון (48 שנים לפטירתו)</v>
      </c>
      <c r="C20" s="62">
        <f>SUM('בן גוריון'!G5:G7,'בן גוריון'!G15:G23)</f>
        <v>0</v>
      </c>
      <c r="D20" s="62">
        <f>'בן גוריון'!G25</f>
        <v>0</v>
      </c>
      <c r="E20" s="62">
        <f>'בן גוריון'!G26</f>
        <v>0</v>
      </c>
      <c r="F20" s="62">
        <f>'בן גוריון'!H26</f>
        <v>0</v>
      </c>
    </row>
    <row r="21" spans="1:6" x14ac:dyDescent="0.25">
      <c r="A21" s="57">
        <v>15</v>
      </c>
      <c r="B21" s="58" t="str">
        <f>'סחר בבני אדם'!A1</f>
        <v>  טקס הענקת עיטור למצטיינים במאבק בסחר בבני אדם</v>
      </c>
      <c r="C21" s="59">
        <f>SUM('סחר בבני אדם'!G5:G12)</f>
        <v>0</v>
      </c>
      <c r="D21" s="59">
        <f>'סחר בבני אדם'!G14</f>
        <v>0</v>
      </c>
      <c r="E21" s="59">
        <f>'סחר בבני אדם'!G15</f>
        <v>0</v>
      </c>
      <c r="F21" s="59">
        <f>'סחר בבני אדם'!H15</f>
        <v>0</v>
      </c>
    </row>
    <row r="22" spans="1:6" x14ac:dyDescent="0.25">
      <c r="A22" s="60">
        <v>16</v>
      </c>
      <c r="B22" s="61" t="str">
        <f>חבצלת!A1</f>
        <v>אירוע חבצלת</v>
      </c>
      <c r="C22" s="62">
        <f>SUM(חבצלת!G5:G8,חבצלת!G16:G24)</f>
        <v>0</v>
      </c>
      <c r="D22" s="62">
        <f>חבצלת!G26</f>
        <v>0</v>
      </c>
      <c r="E22" s="62">
        <f>חבצלת!G27</f>
        <v>0</v>
      </c>
      <c r="F22" s="62">
        <f>חבצלת!H27</f>
        <v>0</v>
      </c>
    </row>
    <row r="23" spans="1:6" x14ac:dyDescent="0.25">
      <c r="A23" s="71" t="s">
        <v>27</v>
      </c>
      <c r="B23" s="72"/>
      <c r="C23" s="63">
        <f>SUM(C7:C22)</f>
        <v>0</v>
      </c>
      <c r="D23" s="63">
        <f>SUM(D7:D22)</f>
        <v>0</v>
      </c>
      <c r="E23" s="63">
        <f>SUM(E7:E22)</f>
        <v>0</v>
      </c>
      <c r="F23" s="63">
        <f>SUM(F7:F22)</f>
        <v>0</v>
      </c>
    </row>
    <row r="48" spans="1:1" hidden="1" x14ac:dyDescent="0.25">
      <c r="A48" s="1">
        <v>1.17</v>
      </c>
    </row>
  </sheetData>
  <customSheetViews>
    <customSheetView guid="{CE49E199-E55F-4247-BF37-857669794994}" showPageBreaks="1" printArea="1" hiddenRows="1" view="pageBreakPreview">
      <selection activeCell="B2" sqref="B2"/>
      <pageMargins left="0.7" right="0.7" top="0.75" bottom="0.75" header="0.3" footer="0.3"/>
      <pageSetup orientation="portrait" r:id="rId1"/>
    </customSheetView>
  </customSheetViews>
  <mergeCells count="2">
    <mergeCell ref="A4:F4"/>
    <mergeCell ref="A23:B23"/>
  </mergeCell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2" bestFit="1" customWidth="1"/>
    <col min="2" max="2" width="28.59765625" style="2" bestFit="1" customWidth="1"/>
    <col min="3" max="3" width="24.5" style="2" bestFit="1" customWidth="1"/>
    <col min="4" max="4" width="12" style="2" bestFit="1" customWidth="1"/>
    <col min="5" max="5" width="7.09765625" style="19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2"/>
  </cols>
  <sheetData>
    <row r="1" spans="1:14" x14ac:dyDescent="0.25">
      <c r="A1" s="80" t="s">
        <v>208</v>
      </c>
      <c r="B1" s="80"/>
      <c r="C1" s="80"/>
      <c r="D1" s="80"/>
      <c r="E1" s="80"/>
      <c r="F1" s="80"/>
      <c r="G1" s="80"/>
      <c r="H1" s="80"/>
      <c r="I1" s="4"/>
      <c r="J1" s="4"/>
      <c r="K1" s="45"/>
    </row>
    <row r="2" spans="1:14" x14ac:dyDescent="0.25">
      <c r="A2" s="81" t="s">
        <v>209</v>
      </c>
      <c r="B2" s="81"/>
      <c r="C2" s="81"/>
      <c r="D2" s="81"/>
      <c r="E2" s="81"/>
      <c r="F2" s="81"/>
      <c r="G2" s="81"/>
      <c r="H2" s="81"/>
    </row>
    <row r="3" spans="1:14" ht="16.2" thickBot="1" x14ac:dyDescent="0.3"/>
    <row r="4" spans="1:14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4" x14ac:dyDescent="0.25">
      <c r="A5" s="36" t="s">
        <v>105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6" si="0">G5*VAT</f>
        <v>0</v>
      </c>
      <c r="J5" s="35"/>
      <c r="K5" s="35"/>
      <c r="L5" s="35"/>
      <c r="M5" s="35"/>
      <c r="N5" s="35"/>
    </row>
    <row r="6" spans="1:14" x14ac:dyDescent="0.25">
      <c r="A6" s="37" t="s">
        <v>106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J6" s="35"/>
      <c r="K6" s="35"/>
      <c r="L6" s="35"/>
      <c r="M6" s="35"/>
      <c r="N6" s="35"/>
    </row>
    <row r="7" spans="1:14" x14ac:dyDescent="0.25">
      <c r="A7" s="36" t="s">
        <v>107</v>
      </c>
      <c r="B7" s="5" t="s">
        <v>16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J7" s="35"/>
      <c r="K7" s="35"/>
      <c r="L7" s="35"/>
      <c r="M7" s="35"/>
      <c r="N7" s="35"/>
    </row>
    <row r="8" spans="1:14" x14ac:dyDescent="0.25">
      <c r="A8" s="82" t="s">
        <v>108</v>
      </c>
      <c r="B8" s="77" t="s">
        <v>10</v>
      </c>
      <c r="C8" s="15" t="s">
        <v>263</v>
      </c>
      <c r="D8" s="15" t="s">
        <v>19</v>
      </c>
      <c r="E8" s="15">
        <v>700</v>
      </c>
      <c r="F8" s="65"/>
      <c r="G8" s="22">
        <f t="shared" si="1"/>
        <v>0</v>
      </c>
      <c r="H8" s="26">
        <f t="shared" si="0"/>
        <v>0</v>
      </c>
      <c r="J8" s="35"/>
      <c r="K8" s="35"/>
      <c r="L8" s="35"/>
      <c r="M8" s="35"/>
      <c r="N8" s="35"/>
    </row>
    <row r="9" spans="1:14" x14ac:dyDescent="0.25">
      <c r="A9" s="83"/>
      <c r="B9" s="78"/>
      <c r="C9" s="6" t="s">
        <v>40</v>
      </c>
      <c r="D9" s="6" t="s">
        <v>41</v>
      </c>
      <c r="E9" s="6">
        <v>13</v>
      </c>
      <c r="F9" s="66"/>
      <c r="G9" s="21">
        <f t="shared" si="1"/>
        <v>0</v>
      </c>
      <c r="H9" s="25">
        <f t="shared" si="0"/>
        <v>0</v>
      </c>
      <c r="J9" s="35"/>
      <c r="K9" s="35"/>
      <c r="L9" s="35"/>
      <c r="M9" s="35"/>
      <c r="N9" s="35"/>
    </row>
    <row r="10" spans="1:14" x14ac:dyDescent="0.25">
      <c r="A10" s="83"/>
      <c r="B10" s="78"/>
      <c r="C10" s="8" t="s">
        <v>39</v>
      </c>
      <c r="D10" s="8" t="s">
        <v>43</v>
      </c>
      <c r="E10" s="8">
        <v>24.3</v>
      </c>
      <c r="F10" s="66"/>
      <c r="G10" s="22">
        <f t="shared" si="1"/>
        <v>0</v>
      </c>
      <c r="H10" s="26">
        <f t="shared" si="0"/>
        <v>0</v>
      </c>
      <c r="J10" s="35"/>
      <c r="K10" s="35"/>
      <c r="L10" s="35"/>
      <c r="M10" s="35"/>
      <c r="N10" s="35"/>
    </row>
    <row r="11" spans="1:14" x14ac:dyDescent="0.25">
      <c r="A11" s="83"/>
      <c r="B11" s="78"/>
      <c r="C11" s="6" t="s">
        <v>12</v>
      </c>
      <c r="D11" s="6" t="s">
        <v>20</v>
      </c>
      <c r="E11" s="6">
        <v>500</v>
      </c>
      <c r="F11" s="66"/>
      <c r="G11" s="21">
        <f t="shared" si="1"/>
        <v>0</v>
      </c>
      <c r="H11" s="25">
        <f t="shared" si="0"/>
        <v>0</v>
      </c>
      <c r="J11" s="35"/>
      <c r="K11" s="35"/>
      <c r="L11" s="35"/>
      <c r="M11" s="35"/>
      <c r="N11" s="35"/>
    </row>
    <row r="12" spans="1:14" x14ac:dyDescent="0.25">
      <c r="A12" s="83"/>
      <c r="B12" s="78"/>
      <c r="C12" s="18" t="s">
        <v>13</v>
      </c>
      <c r="D12" s="18" t="s">
        <v>20</v>
      </c>
      <c r="E12" s="18">
        <v>50</v>
      </c>
      <c r="F12" s="67"/>
      <c r="G12" s="22">
        <f t="shared" si="1"/>
        <v>0</v>
      </c>
      <c r="H12" s="26">
        <f t="shared" si="0"/>
        <v>0</v>
      </c>
      <c r="J12" s="35"/>
      <c r="K12" s="35"/>
      <c r="L12" s="35"/>
      <c r="M12" s="35"/>
      <c r="N12" s="35"/>
    </row>
    <row r="13" spans="1:14" x14ac:dyDescent="0.25">
      <c r="A13" s="83"/>
      <c r="B13" s="78"/>
      <c r="C13" s="6" t="s">
        <v>42</v>
      </c>
      <c r="D13" s="6" t="s">
        <v>43</v>
      </c>
      <c r="E13" s="6">
        <v>120</v>
      </c>
      <c r="F13" s="66"/>
      <c r="G13" s="21">
        <f t="shared" si="1"/>
        <v>0</v>
      </c>
      <c r="H13" s="25">
        <f t="shared" si="0"/>
        <v>0</v>
      </c>
      <c r="J13" s="35"/>
      <c r="K13" s="35"/>
      <c r="L13" s="35"/>
      <c r="M13" s="35"/>
      <c r="N13" s="35"/>
    </row>
    <row r="14" spans="1:14" x14ac:dyDescent="0.25">
      <c r="A14" s="83"/>
      <c r="B14" s="78"/>
      <c r="C14" s="8" t="s">
        <v>14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J14" s="35"/>
      <c r="K14" s="35"/>
      <c r="L14" s="35"/>
      <c r="M14" s="35"/>
      <c r="N14" s="35"/>
    </row>
    <row r="15" spans="1:14" x14ac:dyDescent="0.25">
      <c r="A15" s="83"/>
      <c r="B15" s="79"/>
      <c r="C15" s="73" t="s">
        <v>15</v>
      </c>
      <c r="D15" s="73"/>
      <c r="E15" s="73"/>
      <c r="F15" s="73"/>
      <c r="G15" s="28">
        <f>SUM(G8:G14)</f>
        <v>0</v>
      </c>
      <c r="H15" s="29">
        <f t="shared" si="0"/>
        <v>0</v>
      </c>
      <c r="J15" s="35"/>
      <c r="K15" s="35"/>
      <c r="L15" s="35"/>
      <c r="M15" s="35"/>
      <c r="N15" s="35"/>
    </row>
    <row r="16" spans="1:14" x14ac:dyDescent="0.25">
      <c r="A16" s="36" t="s">
        <v>109</v>
      </c>
      <c r="B16" s="34" t="s">
        <v>223</v>
      </c>
      <c r="C16" s="5" t="s">
        <v>9</v>
      </c>
      <c r="D16" s="5" t="s">
        <v>8</v>
      </c>
      <c r="E16" s="5">
        <v>1</v>
      </c>
      <c r="F16" s="64"/>
      <c r="G16" s="21">
        <f t="shared" ref="G16:G24" si="2">F16*E16</f>
        <v>0</v>
      </c>
      <c r="H16" s="25">
        <f t="shared" si="0"/>
        <v>0</v>
      </c>
      <c r="J16" s="35"/>
      <c r="K16" s="35"/>
      <c r="L16" s="35"/>
      <c r="M16" s="35"/>
      <c r="N16" s="35"/>
    </row>
    <row r="17" spans="1:17" x14ac:dyDescent="0.25">
      <c r="A17" s="37" t="s">
        <v>110</v>
      </c>
      <c r="B17" s="9" t="s">
        <v>232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  <c r="J17" s="35"/>
      <c r="K17" s="35"/>
      <c r="L17" s="35"/>
      <c r="M17" s="35"/>
      <c r="N17" s="35"/>
    </row>
    <row r="18" spans="1:17" x14ac:dyDescent="0.25">
      <c r="A18" s="36" t="s">
        <v>111</v>
      </c>
      <c r="B18" s="5" t="s">
        <v>234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  <c r="J18" s="35"/>
      <c r="K18" s="35"/>
      <c r="L18" s="35"/>
      <c r="M18" s="35"/>
      <c r="N18" s="35"/>
    </row>
    <row r="19" spans="1:17" x14ac:dyDescent="0.25">
      <c r="A19" s="37" t="s">
        <v>112</v>
      </c>
      <c r="B19" s="9" t="s">
        <v>21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</row>
    <row r="20" spans="1:17" x14ac:dyDescent="0.25">
      <c r="A20" s="36" t="s">
        <v>113</v>
      </c>
      <c r="B20" s="5" t="s">
        <v>22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7" x14ac:dyDescent="0.25">
      <c r="A21" s="37" t="s">
        <v>114</v>
      </c>
      <c r="B21" s="9" t="s">
        <v>23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7" x14ac:dyDescent="0.25">
      <c r="A22" s="36" t="s">
        <v>247</v>
      </c>
      <c r="B22" s="5" t="s">
        <v>24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7" x14ac:dyDescent="0.25">
      <c r="A23" s="37" t="s">
        <v>248</v>
      </c>
      <c r="B23" s="9" t="s">
        <v>52</v>
      </c>
      <c r="C23" s="9" t="s">
        <v>9</v>
      </c>
      <c r="D23" s="9" t="s">
        <v>8</v>
      </c>
      <c r="E23" s="9">
        <v>1</v>
      </c>
      <c r="F23" s="64"/>
      <c r="G23" s="22">
        <f t="shared" si="2"/>
        <v>0</v>
      </c>
      <c r="H23" s="26">
        <f t="shared" si="0"/>
        <v>0</v>
      </c>
    </row>
    <row r="24" spans="1:17" s="69" customFormat="1" x14ac:dyDescent="0.25">
      <c r="A24" s="5" t="s">
        <v>267</v>
      </c>
      <c r="B24" s="5" t="s">
        <v>264</v>
      </c>
      <c r="C24" s="5" t="s">
        <v>265</v>
      </c>
      <c r="D24" s="5" t="s">
        <v>266</v>
      </c>
      <c r="E24" s="5">
        <v>1</v>
      </c>
      <c r="F24" s="93">
        <f>SUM(G5:G7,G15:G23)*0.1</f>
        <v>0</v>
      </c>
      <c r="G24" s="21">
        <f t="shared" si="2"/>
        <v>0</v>
      </c>
      <c r="H24" s="25">
        <f t="shared" si="0"/>
        <v>0</v>
      </c>
      <c r="L24"/>
    </row>
    <row r="25" spans="1:17" x14ac:dyDescent="0.25">
      <c r="A25" s="39" t="s">
        <v>235</v>
      </c>
      <c r="B25" s="74" t="s">
        <v>26</v>
      </c>
      <c r="C25" s="74"/>
      <c r="D25" s="33" t="s">
        <v>8</v>
      </c>
      <c r="E25" s="33">
        <v>1</v>
      </c>
      <c r="F25" s="64"/>
      <c r="G25" s="23">
        <f>F25*E25</f>
        <v>0</v>
      </c>
      <c r="H25" s="27">
        <f t="shared" si="0"/>
        <v>0</v>
      </c>
    </row>
    <row r="26" spans="1:17" ht="16.2" thickBot="1" x14ac:dyDescent="0.3">
      <c r="A26" s="75" t="s">
        <v>27</v>
      </c>
      <c r="B26" s="76"/>
      <c r="C26" s="76"/>
      <c r="D26" s="76"/>
      <c r="E26" s="76"/>
      <c r="F26" s="76"/>
      <c r="G26" s="30">
        <f>SUM(G5:G7,G15:G25)</f>
        <v>0</v>
      </c>
      <c r="H26" s="31">
        <f t="shared" si="0"/>
        <v>0</v>
      </c>
    </row>
  </sheetData>
  <customSheetViews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1"/>
    </customSheetView>
  </customSheetViews>
  <mergeCells count="7">
    <mergeCell ref="A26:F26"/>
    <mergeCell ref="A1:H1"/>
    <mergeCell ref="A2:H2"/>
    <mergeCell ref="A8:A15"/>
    <mergeCell ref="B8:B15"/>
    <mergeCell ref="C15:F15"/>
    <mergeCell ref="B25:C25"/>
  </mergeCells>
  <pageMargins left="0.7" right="0.7" top="0.75" bottom="0.75" header="0.3" footer="0.3"/>
  <pageSetup orientation="portrait" r:id="rId2"/>
  <ignoredErrors>
    <ignoredError sqref="A5:A8 A16:A23" numberStoredAsText="1"/>
    <ignoredError sqref="G1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2" bestFit="1" customWidth="1"/>
    <col min="2" max="2" width="28.59765625" style="2" bestFit="1" customWidth="1"/>
    <col min="3" max="3" width="24.5" style="2" bestFit="1" customWidth="1"/>
    <col min="4" max="4" width="12" style="2" bestFit="1" customWidth="1"/>
    <col min="5" max="5" width="4.59765625" style="2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2"/>
  </cols>
  <sheetData>
    <row r="1" spans="1:12" x14ac:dyDescent="0.25">
      <c r="A1" s="80" t="s">
        <v>210</v>
      </c>
      <c r="B1" s="80"/>
      <c r="C1" s="80"/>
      <c r="D1" s="80"/>
      <c r="E1" s="80"/>
      <c r="F1" s="80"/>
      <c r="G1" s="80"/>
      <c r="H1" s="80"/>
      <c r="I1" s="4"/>
      <c r="J1" s="4"/>
    </row>
    <row r="2" spans="1:12" x14ac:dyDescent="0.25">
      <c r="A2" s="81" t="s">
        <v>211</v>
      </c>
      <c r="B2" s="81"/>
      <c r="C2" s="81"/>
      <c r="D2" s="81"/>
      <c r="E2" s="81"/>
      <c r="F2" s="81"/>
      <c r="G2" s="81"/>
      <c r="H2" s="81"/>
    </row>
    <row r="3" spans="1:12" ht="16.2" thickBot="1" x14ac:dyDescent="0.3"/>
    <row r="4" spans="1:12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2" x14ac:dyDescent="0.25">
      <c r="A5" s="36" t="s">
        <v>115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14" si="0">G5*VAT</f>
        <v>0</v>
      </c>
    </row>
    <row r="6" spans="1:12" s="50" customFormat="1" x14ac:dyDescent="0.25">
      <c r="A6" s="37" t="s">
        <v>116</v>
      </c>
      <c r="B6" s="9" t="s">
        <v>16</v>
      </c>
      <c r="C6" s="9" t="s">
        <v>9</v>
      </c>
      <c r="D6" s="9" t="s">
        <v>8</v>
      </c>
      <c r="E6" s="9">
        <v>1</v>
      </c>
      <c r="F6" s="64"/>
      <c r="G6" s="22">
        <f t="shared" ref="G6" si="1">F6*E6</f>
        <v>0</v>
      </c>
      <c r="H6" s="26">
        <f t="shared" si="0"/>
        <v>0</v>
      </c>
    </row>
    <row r="7" spans="1:12" x14ac:dyDescent="0.25">
      <c r="A7" s="36" t="s">
        <v>117</v>
      </c>
      <c r="B7" s="34" t="s">
        <v>223</v>
      </c>
      <c r="C7" s="5" t="s">
        <v>9</v>
      </c>
      <c r="D7" s="5" t="s">
        <v>8</v>
      </c>
      <c r="E7" s="5">
        <v>1</v>
      </c>
      <c r="F7" s="64"/>
      <c r="G7" s="21">
        <f t="shared" ref="G7:G12" si="2">F7*E7</f>
        <v>0</v>
      </c>
      <c r="H7" s="25">
        <f t="shared" si="0"/>
        <v>0</v>
      </c>
    </row>
    <row r="8" spans="1:12" s="50" customFormat="1" x14ac:dyDescent="0.25">
      <c r="A8" s="37" t="s">
        <v>118</v>
      </c>
      <c r="B8" s="9" t="s">
        <v>22</v>
      </c>
      <c r="C8" s="9" t="s">
        <v>9</v>
      </c>
      <c r="D8" s="9" t="s">
        <v>8</v>
      </c>
      <c r="E8" s="9">
        <v>1</v>
      </c>
      <c r="F8" s="64"/>
      <c r="G8" s="22">
        <f t="shared" si="2"/>
        <v>0</v>
      </c>
      <c r="H8" s="26">
        <f t="shared" si="0"/>
        <v>0</v>
      </c>
    </row>
    <row r="9" spans="1:12" x14ac:dyDescent="0.25">
      <c r="A9" s="36" t="s">
        <v>119</v>
      </c>
      <c r="B9" s="5" t="s">
        <v>23</v>
      </c>
      <c r="C9" s="5" t="s">
        <v>9</v>
      </c>
      <c r="D9" s="5" t="s">
        <v>8</v>
      </c>
      <c r="E9" s="5">
        <v>1</v>
      </c>
      <c r="F9" s="64"/>
      <c r="G9" s="21">
        <f t="shared" si="2"/>
        <v>0</v>
      </c>
      <c r="H9" s="25">
        <f t="shared" si="0"/>
        <v>0</v>
      </c>
    </row>
    <row r="10" spans="1:12" s="50" customFormat="1" x14ac:dyDescent="0.25">
      <c r="A10" s="37" t="s">
        <v>120</v>
      </c>
      <c r="B10" s="9" t="s">
        <v>24</v>
      </c>
      <c r="C10" s="9" t="s">
        <v>9</v>
      </c>
      <c r="D10" s="9" t="s">
        <v>8</v>
      </c>
      <c r="E10" s="9">
        <v>1</v>
      </c>
      <c r="F10" s="64"/>
      <c r="G10" s="22">
        <f t="shared" si="2"/>
        <v>0</v>
      </c>
      <c r="H10" s="26">
        <f t="shared" si="0"/>
        <v>0</v>
      </c>
    </row>
    <row r="11" spans="1:12" x14ac:dyDescent="0.25">
      <c r="A11" s="36" t="s">
        <v>249</v>
      </c>
      <c r="B11" s="5" t="s">
        <v>52</v>
      </c>
      <c r="C11" s="5" t="s">
        <v>9</v>
      </c>
      <c r="D11" s="5" t="s">
        <v>8</v>
      </c>
      <c r="E11" s="5">
        <v>1</v>
      </c>
      <c r="F11" s="64"/>
      <c r="G11" s="21">
        <f t="shared" si="2"/>
        <v>0</v>
      </c>
      <c r="H11" s="25">
        <f t="shared" si="0"/>
        <v>0</v>
      </c>
    </row>
    <row r="12" spans="1:12" s="69" customFormat="1" x14ac:dyDescent="0.25">
      <c r="A12" s="96" t="s">
        <v>267</v>
      </c>
      <c r="B12" s="9" t="s">
        <v>264</v>
      </c>
      <c r="C12" s="9" t="s">
        <v>265</v>
      </c>
      <c r="D12" s="9" t="s">
        <v>266</v>
      </c>
      <c r="E12" s="9">
        <v>1</v>
      </c>
      <c r="F12" s="95">
        <f>SUM(G5:G11)*0.1</f>
        <v>0</v>
      </c>
      <c r="G12" s="22">
        <f t="shared" si="2"/>
        <v>0</v>
      </c>
      <c r="H12" s="26">
        <f t="shared" si="0"/>
        <v>0</v>
      </c>
      <c r="L12"/>
    </row>
    <row r="13" spans="1:12" x14ac:dyDescent="0.25">
      <c r="A13" s="39" t="s">
        <v>235</v>
      </c>
      <c r="B13" s="74" t="s">
        <v>26</v>
      </c>
      <c r="C13" s="74"/>
      <c r="D13" s="33" t="s">
        <v>8</v>
      </c>
      <c r="E13" s="33">
        <v>1</v>
      </c>
      <c r="F13" s="64"/>
      <c r="G13" s="23">
        <f>F13*E13</f>
        <v>0</v>
      </c>
      <c r="H13" s="27">
        <f t="shared" si="0"/>
        <v>0</v>
      </c>
    </row>
    <row r="14" spans="1:12" ht="16.2" thickBot="1" x14ac:dyDescent="0.3">
      <c r="A14" s="75" t="s">
        <v>27</v>
      </c>
      <c r="B14" s="76"/>
      <c r="C14" s="76"/>
      <c r="D14" s="76"/>
      <c r="E14" s="76"/>
      <c r="F14" s="76"/>
      <c r="G14" s="30">
        <f>SUM(G5:G13)</f>
        <v>0</v>
      </c>
      <c r="H14" s="31">
        <f t="shared" si="0"/>
        <v>0</v>
      </c>
    </row>
  </sheetData>
  <customSheetViews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1"/>
    </customSheetView>
  </customSheetViews>
  <mergeCells count="4">
    <mergeCell ref="B13:C13"/>
    <mergeCell ref="A14:F14"/>
    <mergeCell ref="A1:H1"/>
    <mergeCell ref="A2:H2"/>
  </mergeCells>
  <pageMargins left="0.7" right="0.7" top="0.75" bottom="0.75" header="0.3" footer="0.3"/>
  <pageSetup orientation="portrait" r:id="rId2"/>
  <ignoredErrors>
    <ignoredError sqref="A5:A1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2" bestFit="1" customWidth="1"/>
    <col min="2" max="2" width="28.59765625" style="2" bestFit="1" customWidth="1"/>
    <col min="3" max="3" width="24.5" style="2" bestFit="1" customWidth="1"/>
    <col min="4" max="4" width="12" style="2" bestFit="1" customWidth="1"/>
    <col min="5" max="5" width="7.09765625" style="19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2"/>
  </cols>
  <sheetData>
    <row r="1" spans="1:14" x14ac:dyDescent="0.25">
      <c r="A1" s="80" t="s">
        <v>212</v>
      </c>
      <c r="B1" s="80"/>
      <c r="C1" s="80"/>
      <c r="D1" s="80"/>
      <c r="E1" s="80"/>
      <c r="F1" s="80"/>
      <c r="G1" s="80"/>
      <c r="H1" s="80"/>
      <c r="I1" s="4"/>
      <c r="J1" s="4"/>
    </row>
    <row r="2" spans="1:14" x14ac:dyDescent="0.25">
      <c r="A2" s="81" t="s">
        <v>213</v>
      </c>
      <c r="B2" s="81"/>
      <c r="C2" s="81"/>
      <c r="D2" s="81"/>
      <c r="E2" s="81"/>
      <c r="F2" s="81"/>
      <c r="G2" s="81"/>
      <c r="H2" s="81"/>
      <c r="K2" s="45"/>
    </row>
    <row r="3" spans="1:14" ht="16.2" thickBot="1" x14ac:dyDescent="0.3"/>
    <row r="4" spans="1:14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4" x14ac:dyDescent="0.25">
      <c r="A5" s="36" t="s">
        <v>121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6" si="0">G5*VAT</f>
        <v>0</v>
      </c>
    </row>
    <row r="6" spans="1:14" x14ac:dyDescent="0.25">
      <c r="A6" s="37" t="s">
        <v>122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J6" s="35"/>
      <c r="K6" s="35"/>
      <c r="L6" s="35"/>
      <c r="M6" s="35"/>
      <c r="N6" s="35"/>
    </row>
    <row r="7" spans="1:14" x14ac:dyDescent="0.25">
      <c r="A7" s="36" t="s">
        <v>123</v>
      </c>
      <c r="B7" s="5" t="s">
        <v>16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J7" s="35"/>
      <c r="K7" s="35"/>
      <c r="L7" s="35"/>
      <c r="M7" s="35"/>
      <c r="N7" s="35"/>
    </row>
    <row r="8" spans="1:14" x14ac:dyDescent="0.25">
      <c r="A8" s="82" t="s">
        <v>124</v>
      </c>
      <c r="B8" s="77" t="s">
        <v>10</v>
      </c>
      <c r="C8" s="15" t="s">
        <v>263</v>
      </c>
      <c r="D8" s="15" t="s">
        <v>19</v>
      </c>
      <c r="E8" s="15">
        <v>2000</v>
      </c>
      <c r="F8" s="65"/>
      <c r="G8" s="22">
        <f t="shared" si="1"/>
        <v>0</v>
      </c>
      <c r="H8" s="26">
        <f t="shared" si="0"/>
        <v>0</v>
      </c>
      <c r="J8" s="35"/>
      <c r="K8" s="35"/>
      <c r="L8" s="35"/>
      <c r="M8" s="35"/>
      <c r="N8" s="35"/>
    </row>
    <row r="9" spans="1:14" x14ac:dyDescent="0.25">
      <c r="A9" s="83"/>
      <c r="B9" s="78"/>
      <c r="C9" s="6" t="s">
        <v>40</v>
      </c>
      <c r="D9" s="6" t="s">
        <v>41</v>
      </c>
      <c r="E9" s="6">
        <v>15</v>
      </c>
      <c r="F9" s="66"/>
      <c r="G9" s="21">
        <f t="shared" si="1"/>
        <v>0</v>
      </c>
      <c r="H9" s="25">
        <f t="shared" si="0"/>
        <v>0</v>
      </c>
      <c r="J9" s="35"/>
      <c r="K9" s="35"/>
      <c r="L9" s="35"/>
      <c r="M9" s="35"/>
      <c r="N9" s="35"/>
    </row>
    <row r="10" spans="1:14" x14ac:dyDescent="0.25">
      <c r="A10" s="83"/>
      <c r="B10" s="78"/>
      <c r="C10" s="8" t="s">
        <v>39</v>
      </c>
      <c r="D10" s="8" t="s">
        <v>43</v>
      </c>
      <c r="E10" s="8">
        <v>440</v>
      </c>
      <c r="F10" s="66"/>
      <c r="G10" s="22">
        <f t="shared" si="1"/>
        <v>0</v>
      </c>
      <c r="H10" s="26">
        <f t="shared" si="0"/>
        <v>0</v>
      </c>
      <c r="J10" s="35"/>
      <c r="K10" s="35"/>
      <c r="L10" s="35"/>
      <c r="M10" s="35"/>
      <c r="N10" s="35"/>
    </row>
    <row r="11" spans="1:14" x14ac:dyDescent="0.25">
      <c r="A11" s="83"/>
      <c r="B11" s="78"/>
      <c r="C11" s="6" t="s">
        <v>12</v>
      </c>
      <c r="D11" s="6" t="s">
        <v>20</v>
      </c>
      <c r="E11" s="6">
        <v>1200</v>
      </c>
      <c r="F11" s="66"/>
      <c r="G11" s="21">
        <f t="shared" si="1"/>
        <v>0</v>
      </c>
      <c r="H11" s="25">
        <f t="shared" si="0"/>
        <v>0</v>
      </c>
      <c r="J11" s="35"/>
      <c r="K11" s="35"/>
      <c r="L11" s="35"/>
      <c r="M11" s="35"/>
      <c r="N11" s="35"/>
    </row>
    <row r="12" spans="1:14" x14ac:dyDescent="0.25">
      <c r="A12" s="83"/>
      <c r="B12" s="78"/>
      <c r="C12" s="18" t="s">
        <v>13</v>
      </c>
      <c r="D12" s="18" t="s">
        <v>20</v>
      </c>
      <c r="E12" s="18">
        <v>70</v>
      </c>
      <c r="F12" s="67"/>
      <c r="G12" s="22">
        <f t="shared" si="1"/>
        <v>0</v>
      </c>
      <c r="H12" s="26">
        <f t="shared" si="0"/>
        <v>0</v>
      </c>
      <c r="J12" s="35"/>
      <c r="K12" s="35"/>
      <c r="L12" s="35"/>
      <c r="M12" s="35"/>
      <c r="N12" s="35"/>
    </row>
    <row r="13" spans="1:14" x14ac:dyDescent="0.25">
      <c r="A13" s="83"/>
      <c r="B13" s="78"/>
      <c r="C13" s="6" t="s">
        <v>42</v>
      </c>
      <c r="D13" s="6" t="s">
        <v>43</v>
      </c>
      <c r="E13" s="6">
        <v>300</v>
      </c>
      <c r="F13" s="66"/>
      <c r="G13" s="21">
        <f t="shared" si="1"/>
        <v>0</v>
      </c>
      <c r="H13" s="25">
        <f t="shared" si="0"/>
        <v>0</v>
      </c>
      <c r="J13" s="35"/>
      <c r="K13" s="35"/>
      <c r="L13" s="35"/>
      <c r="M13" s="35"/>
      <c r="N13" s="35"/>
    </row>
    <row r="14" spans="1:14" x14ac:dyDescent="0.25">
      <c r="A14" s="83"/>
      <c r="B14" s="78"/>
      <c r="C14" s="8" t="s">
        <v>14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J14" s="35"/>
      <c r="K14" s="35"/>
      <c r="L14" s="35"/>
      <c r="M14" s="35"/>
      <c r="N14" s="35"/>
    </row>
    <row r="15" spans="1:14" x14ac:dyDescent="0.25">
      <c r="A15" s="83"/>
      <c r="B15" s="79"/>
      <c r="C15" s="73" t="s">
        <v>15</v>
      </c>
      <c r="D15" s="73"/>
      <c r="E15" s="73"/>
      <c r="F15" s="73"/>
      <c r="G15" s="28">
        <f>SUM(G8:G14)</f>
        <v>0</v>
      </c>
      <c r="H15" s="29">
        <f t="shared" si="0"/>
        <v>0</v>
      </c>
      <c r="J15" s="35"/>
      <c r="K15" s="35"/>
      <c r="L15" s="35"/>
      <c r="M15" s="35"/>
      <c r="N15" s="35"/>
    </row>
    <row r="16" spans="1:14" x14ac:dyDescent="0.25">
      <c r="A16" s="36" t="s">
        <v>125</v>
      </c>
      <c r="B16" s="34" t="s">
        <v>223</v>
      </c>
      <c r="C16" s="5" t="s">
        <v>9</v>
      </c>
      <c r="D16" s="5" t="s">
        <v>8</v>
      </c>
      <c r="E16" s="5">
        <v>1</v>
      </c>
      <c r="F16" s="64"/>
      <c r="G16" s="21">
        <f t="shared" ref="G16:G24" si="2">F16*E16</f>
        <v>0</v>
      </c>
      <c r="H16" s="25">
        <f t="shared" si="0"/>
        <v>0</v>
      </c>
    </row>
    <row r="17" spans="1:17" x14ac:dyDescent="0.25">
      <c r="A17" s="37" t="s">
        <v>126</v>
      </c>
      <c r="B17" s="9" t="s">
        <v>232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</row>
    <row r="18" spans="1:17" x14ac:dyDescent="0.25">
      <c r="A18" s="36" t="s">
        <v>127</v>
      </c>
      <c r="B18" s="5" t="s">
        <v>234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</row>
    <row r="19" spans="1:17" x14ac:dyDescent="0.25">
      <c r="A19" s="37" t="s">
        <v>128</v>
      </c>
      <c r="B19" s="9" t="s">
        <v>21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</row>
    <row r="20" spans="1:17" x14ac:dyDescent="0.25">
      <c r="A20" s="36" t="s">
        <v>129</v>
      </c>
      <c r="B20" s="5" t="s">
        <v>22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7" x14ac:dyDescent="0.25">
      <c r="A21" s="37" t="s">
        <v>130</v>
      </c>
      <c r="B21" s="9" t="s">
        <v>23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7" x14ac:dyDescent="0.25">
      <c r="A22" s="36" t="s">
        <v>250</v>
      </c>
      <c r="B22" s="5" t="s">
        <v>24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7" x14ac:dyDescent="0.25">
      <c r="A23" s="37" t="s">
        <v>251</v>
      </c>
      <c r="B23" s="9" t="s">
        <v>52</v>
      </c>
      <c r="C23" s="9" t="s">
        <v>9</v>
      </c>
      <c r="D23" s="9" t="s">
        <v>8</v>
      </c>
      <c r="E23" s="9">
        <v>1</v>
      </c>
      <c r="F23" s="64"/>
      <c r="G23" s="22">
        <f t="shared" si="2"/>
        <v>0</v>
      </c>
      <c r="H23" s="26">
        <f t="shared" si="0"/>
        <v>0</v>
      </c>
    </row>
    <row r="24" spans="1:17" s="69" customFormat="1" x14ac:dyDescent="0.25">
      <c r="A24" s="5" t="s">
        <v>267</v>
      </c>
      <c r="B24" s="5" t="s">
        <v>264</v>
      </c>
      <c r="C24" s="5" t="s">
        <v>265</v>
      </c>
      <c r="D24" s="5" t="s">
        <v>266</v>
      </c>
      <c r="E24" s="5">
        <v>1</v>
      </c>
      <c r="F24" s="93">
        <f>SUM(G5:G7,G15:G23)*0.1</f>
        <v>0</v>
      </c>
      <c r="G24" s="21">
        <f t="shared" si="2"/>
        <v>0</v>
      </c>
      <c r="H24" s="25">
        <f t="shared" si="0"/>
        <v>0</v>
      </c>
      <c r="L24"/>
    </row>
    <row r="25" spans="1:17" x14ac:dyDescent="0.25">
      <c r="A25" s="39" t="s">
        <v>235</v>
      </c>
      <c r="B25" s="74" t="s">
        <v>26</v>
      </c>
      <c r="C25" s="74"/>
      <c r="D25" s="33" t="s">
        <v>8</v>
      </c>
      <c r="E25" s="33">
        <v>1</v>
      </c>
      <c r="F25" s="64"/>
      <c r="G25" s="23">
        <f>F25*E25</f>
        <v>0</v>
      </c>
      <c r="H25" s="27">
        <f t="shared" si="0"/>
        <v>0</v>
      </c>
    </row>
    <row r="26" spans="1:17" ht="16.2" thickBot="1" x14ac:dyDescent="0.3">
      <c r="A26" s="75" t="s">
        <v>27</v>
      </c>
      <c r="B26" s="76"/>
      <c r="C26" s="76"/>
      <c r="D26" s="76"/>
      <c r="E26" s="76"/>
      <c r="F26" s="76"/>
      <c r="G26" s="30">
        <f>SUM(G5:G7,G15:G25)</f>
        <v>0</v>
      </c>
      <c r="H26" s="31">
        <f t="shared" si="0"/>
        <v>0</v>
      </c>
    </row>
  </sheetData>
  <customSheetViews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1"/>
    </customSheetView>
  </customSheetViews>
  <mergeCells count="7">
    <mergeCell ref="A26:F26"/>
    <mergeCell ref="A1:H1"/>
    <mergeCell ref="A2:H2"/>
    <mergeCell ref="A8:A15"/>
    <mergeCell ref="B8:B15"/>
    <mergeCell ref="C15:F15"/>
    <mergeCell ref="B25:C25"/>
  </mergeCells>
  <pageMargins left="0.7" right="0.7" top="0.75" bottom="0.75" header="0.3" footer="0.3"/>
  <pageSetup orientation="portrait" r:id="rId2"/>
  <ignoredErrors>
    <ignoredError sqref="A5:A8 A16:A23" numberStoredAsText="1"/>
    <ignoredError sqref="G1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3" bestFit="1" customWidth="1"/>
    <col min="2" max="2" width="28.59765625" style="3" bestFit="1" customWidth="1"/>
    <col min="3" max="3" width="24.5" style="3" bestFit="1" customWidth="1"/>
    <col min="4" max="4" width="12" style="3" bestFit="1" customWidth="1"/>
    <col min="5" max="5" width="7.09765625" style="19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3"/>
  </cols>
  <sheetData>
    <row r="1" spans="1:14" x14ac:dyDescent="0.25">
      <c r="A1" s="80" t="s">
        <v>214</v>
      </c>
      <c r="B1" s="80"/>
      <c r="C1" s="80"/>
      <c r="D1" s="80"/>
      <c r="E1" s="80"/>
      <c r="F1" s="80"/>
      <c r="G1" s="80"/>
      <c r="H1" s="80"/>
      <c r="I1" s="4"/>
      <c r="J1" s="4"/>
      <c r="K1" s="45"/>
    </row>
    <row r="2" spans="1:14" x14ac:dyDescent="0.25">
      <c r="A2" s="81" t="s">
        <v>215</v>
      </c>
      <c r="B2" s="81"/>
      <c r="C2" s="81"/>
      <c r="D2" s="81"/>
      <c r="E2" s="81"/>
      <c r="F2" s="81"/>
      <c r="G2" s="81"/>
      <c r="H2" s="81"/>
    </row>
    <row r="3" spans="1:14" ht="16.2" thickBot="1" x14ac:dyDescent="0.3"/>
    <row r="4" spans="1:14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4" x14ac:dyDescent="0.25">
      <c r="A5" s="36" t="s">
        <v>131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6" si="0">G5*VAT</f>
        <v>0</v>
      </c>
    </row>
    <row r="6" spans="1:14" x14ac:dyDescent="0.25">
      <c r="A6" s="37" t="s">
        <v>132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J6" s="35"/>
      <c r="K6" s="35"/>
      <c r="L6" s="35"/>
      <c r="M6" s="35"/>
      <c r="N6" s="35"/>
    </row>
    <row r="7" spans="1:14" x14ac:dyDescent="0.25">
      <c r="A7" s="36" t="s">
        <v>133</v>
      </c>
      <c r="B7" s="5" t="s">
        <v>16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J7" s="35"/>
      <c r="K7" s="35"/>
      <c r="L7" s="35"/>
      <c r="M7" s="35"/>
      <c r="N7" s="35"/>
    </row>
    <row r="8" spans="1:14" x14ac:dyDescent="0.25">
      <c r="A8" s="82" t="s">
        <v>134</v>
      </c>
      <c r="B8" s="77" t="s">
        <v>10</v>
      </c>
      <c r="C8" s="15" t="s">
        <v>263</v>
      </c>
      <c r="D8" s="15" t="s">
        <v>19</v>
      </c>
      <c r="E8" s="15">
        <v>2000</v>
      </c>
      <c r="F8" s="65"/>
      <c r="G8" s="22">
        <f t="shared" si="1"/>
        <v>0</v>
      </c>
      <c r="H8" s="26">
        <f t="shared" si="0"/>
        <v>0</v>
      </c>
      <c r="J8" s="35"/>
      <c r="K8" s="35"/>
      <c r="L8" s="35"/>
      <c r="M8" s="35"/>
      <c r="N8" s="35"/>
    </row>
    <row r="9" spans="1:14" x14ac:dyDescent="0.25">
      <c r="A9" s="83"/>
      <c r="B9" s="78"/>
      <c r="C9" s="6" t="s">
        <v>40</v>
      </c>
      <c r="D9" s="6" t="s">
        <v>41</v>
      </c>
      <c r="E9" s="6">
        <v>12</v>
      </c>
      <c r="F9" s="66"/>
      <c r="G9" s="21">
        <f t="shared" si="1"/>
        <v>0</v>
      </c>
      <c r="H9" s="25">
        <f t="shared" si="0"/>
        <v>0</v>
      </c>
      <c r="J9" s="35"/>
      <c r="K9" s="35"/>
      <c r="L9" s="35"/>
      <c r="M9" s="35"/>
      <c r="N9" s="35"/>
    </row>
    <row r="10" spans="1:14" x14ac:dyDescent="0.25">
      <c r="A10" s="83"/>
      <c r="B10" s="78"/>
      <c r="C10" s="8" t="s">
        <v>39</v>
      </c>
      <c r="D10" s="8" t="s">
        <v>43</v>
      </c>
      <c r="E10" s="8">
        <v>12</v>
      </c>
      <c r="F10" s="66"/>
      <c r="G10" s="22">
        <f t="shared" si="1"/>
        <v>0</v>
      </c>
      <c r="H10" s="26">
        <f t="shared" si="0"/>
        <v>0</v>
      </c>
      <c r="J10" s="35"/>
      <c r="K10" s="35"/>
      <c r="L10" s="35"/>
      <c r="M10" s="35"/>
      <c r="N10" s="35"/>
    </row>
    <row r="11" spans="1:14" x14ac:dyDescent="0.25">
      <c r="A11" s="83"/>
      <c r="B11" s="78"/>
      <c r="C11" s="6" t="s">
        <v>12</v>
      </c>
      <c r="D11" s="6" t="s">
        <v>20</v>
      </c>
      <c r="E11" s="6">
        <v>150</v>
      </c>
      <c r="F11" s="66"/>
      <c r="G11" s="21">
        <f t="shared" si="1"/>
        <v>0</v>
      </c>
      <c r="H11" s="25">
        <f t="shared" si="0"/>
        <v>0</v>
      </c>
      <c r="J11" s="35"/>
      <c r="K11" s="35"/>
      <c r="L11" s="35"/>
      <c r="M11" s="35"/>
      <c r="N11" s="35"/>
    </row>
    <row r="12" spans="1:14" x14ac:dyDescent="0.25">
      <c r="A12" s="83"/>
      <c r="B12" s="78"/>
      <c r="C12" s="18" t="s">
        <v>13</v>
      </c>
      <c r="D12" s="18" t="s">
        <v>20</v>
      </c>
      <c r="E12" s="18">
        <v>50</v>
      </c>
      <c r="F12" s="67"/>
      <c r="G12" s="22">
        <f t="shared" si="1"/>
        <v>0</v>
      </c>
      <c r="H12" s="26">
        <f t="shared" si="0"/>
        <v>0</v>
      </c>
      <c r="J12" s="35"/>
      <c r="K12" s="35"/>
      <c r="L12" s="35"/>
      <c r="M12" s="35"/>
      <c r="N12" s="35"/>
    </row>
    <row r="13" spans="1:14" x14ac:dyDescent="0.25">
      <c r="A13" s="83"/>
      <c r="B13" s="78"/>
      <c r="C13" s="6" t="s">
        <v>42</v>
      </c>
      <c r="D13" s="6" t="s">
        <v>43</v>
      </c>
      <c r="E13" s="6">
        <v>150</v>
      </c>
      <c r="F13" s="66"/>
      <c r="G13" s="21">
        <f t="shared" si="1"/>
        <v>0</v>
      </c>
      <c r="H13" s="25">
        <f t="shared" si="0"/>
        <v>0</v>
      </c>
      <c r="J13" s="35"/>
      <c r="K13" s="35"/>
      <c r="L13" s="35"/>
      <c r="M13" s="35"/>
      <c r="N13" s="35"/>
    </row>
    <row r="14" spans="1:14" x14ac:dyDescent="0.25">
      <c r="A14" s="83"/>
      <c r="B14" s="78"/>
      <c r="C14" s="8" t="s">
        <v>14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J14" s="35"/>
      <c r="K14" s="35"/>
      <c r="L14" s="35"/>
      <c r="M14" s="35"/>
      <c r="N14" s="35"/>
    </row>
    <row r="15" spans="1:14" x14ac:dyDescent="0.25">
      <c r="A15" s="83"/>
      <c r="B15" s="79"/>
      <c r="C15" s="73" t="s">
        <v>15</v>
      </c>
      <c r="D15" s="73"/>
      <c r="E15" s="73"/>
      <c r="F15" s="73"/>
      <c r="G15" s="28">
        <f>SUM(G8:G14)</f>
        <v>0</v>
      </c>
      <c r="H15" s="29">
        <f t="shared" si="0"/>
        <v>0</v>
      </c>
      <c r="J15" s="35"/>
      <c r="K15" s="35"/>
      <c r="L15" s="35"/>
      <c r="M15" s="35"/>
      <c r="N15" s="35"/>
    </row>
    <row r="16" spans="1:14" x14ac:dyDescent="0.25">
      <c r="A16" s="36" t="s">
        <v>135</v>
      </c>
      <c r="B16" s="34" t="s">
        <v>223</v>
      </c>
      <c r="C16" s="5" t="s">
        <v>9</v>
      </c>
      <c r="D16" s="5" t="s">
        <v>8</v>
      </c>
      <c r="E16" s="5">
        <v>1</v>
      </c>
      <c r="F16" s="64"/>
      <c r="G16" s="21">
        <f t="shared" ref="G16:G24" si="2">F16*E16</f>
        <v>0</v>
      </c>
      <c r="H16" s="25">
        <f t="shared" si="0"/>
        <v>0</v>
      </c>
      <c r="J16" s="35"/>
      <c r="K16" s="35"/>
      <c r="L16" s="35"/>
      <c r="M16" s="35"/>
      <c r="N16" s="35"/>
    </row>
    <row r="17" spans="1:17" x14ac:dyDescent="0.25">
      <c r="A17" s="37" t="s">
        <v>136</v>
      </c>
      <c r="B17" s="9" t="s">
        <v>232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  <c r="J17" s="35"/>
      <c r="K17" s="35"/>
      <c r="L17" s="35"/>
      <c r="M17" s="35"/>
      <c r="N17" s="35"/>
    </row>
    <row r="18" spans="1:17" x14ac:dyDescent="0.25">
      <c r="A18" s="36" t="s">
        <v>137</v>
      </c>
      <c r="B18" s="5" t="s">
        <v>234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</row>
    <row r="19" spans="1:17" x14ac:dyDescent="0.25">
      <c r="A19" s="37" t="s">
        <v>138</v>
      </c>
      <c r="B19" s="9" t="s">
        <v>21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</row>
    <row r="20" spans="1:17" x14ac:dyDescent="0.25">
      <c r="A20" s="36" t="s">
        <v>139</v>
      </c>
      <c r="B20" s="5" t="s">
        <v>22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7" x14ac:dyDescent="0.25">
      <c r="A21" s="37" t="s">
        <v>140</v>
      </c>
      <c r="B21" s="9" t="s">
        <v>23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7" x14ac:dyDescent="0.25">
      <c r="A22" s="36" t="s">
        <v>252</v>
      </c>
      <c r="B22" s="5" t="s">
        <v>24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7" x14ac:dyDescent="0.25">
      <c r="A23" s="37" t="s">
        <v>253</v>
      </c>
      <c r="B23" s="9" t="s">
        <v>52</v>
      </c>
      <c r="C23" s="9" t="s">
        <v>9</v>
      </c>
      <c r="D23" s="9" t="s">
        <v>8</v>
      </c>
      <c r="E23" s="9">
        <v>1</v>
      </c>
      <c r="F23" s="64"/>
      <c r="G23" s="22">
        <f t="shared" si="2"/>
        <v>0</v>
      </c>
      <c r="H23" s="26">
        <f t="shared" si="0"/>
        <v>0</v>
      </c>
    </row>
    <row r="24" spans="1:17" s="69" customFormat="1" x14ac:dyDescent="0.25">
      <c r="A24" s="5" t="s">
        <v>267</v>
      </c>
      <c r="B24" s="5" t="s">
        <v>264</v>
      </c>
      <c r="C24" s="5" t="s">
        <v>265</v>
      </c>
      <c r="D24" s="5" t="s">
        <v>266</v>
      </c>
      <c r="E24" s="5">
        <v>1</v>
      </c>
      <c r="F24" s="93">
        <f>SUM(G5:G7,G15:G23)*0.1</f>
        <v>0</v>
      </c>
      <c r="G24" s="21">
        <f t="shared" si="2"/>
        <v>0</v>
      </c>
      <c r="H24" s="25">
        <f t="shared" si="0"/>
        <v>0</v>
      </c>
      <c r="L24"/>
    </row>
    <row r="25" spans="1:17" x14ac:dyDescent="0.25">
      <c r="A25" s="39" t="s">
        <v>235</v>
      </c>
      <c r="B25" s="74" t="s">
        <v>26</v>
      </c>
      <c r="C25" s="74"/>
      <c r="D25" s="33" t="s">
        <v>8</v>
      </c>
      <c r="E25" s="33">
        <v>1</v>
      </c>
      <c r="F25" s="64"/>
      <c r="G25" s="23">
        <f>F25*E25</f>
        <v>0</v>
      </c>
      <c r="H25" s="27">
        <f t="shared" si="0"/>
        <v>0</v>
      </c>
    </row>
    <row r="26" spans="1:17" ht="16.2" thickBot="1" x14ac:dyDescent="0.3">
      <c r="A26" s="75" t="s">
        <v>27</v>
      </c>
      <c r="B26" s="76"/>
      <c r="C26" s="76"/>
      <c r="D26" s="76"/>
      <c r="E26" s="76"/>
      <c r="F26" s="76"/>
      <c r="G26" s="30">
        <f>SUM(G5:G7,G15:G25)</f>
        <v>0</v>
      </c>
      <c r="H26" s="31">
        <f t="shared" si="0"/>
        <v>0</v>
      </c>
    </row>
  </sheetData>
  <customSheetViews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1"/>
    </customSheetView>
  </customSheetViews>
  <mergeCells count="7">
    <mergeCell ref="A26:F26"/>
    <mergeCell ref="A1:H1"/>
    <mergeCell ref="A2:H2"/>
    <mergeCell ref="A8:A15"/>
    <mergeCell ref="B8:B15"/>
    <mergeCell ref="C15:F15"/>
    <mergeCell ref="B25:C25"/>
  </mergeCells>
  <pageMargins left="0.7" right="0.7" top="0.75" bottom="0.75" header="0.3" footer="0.3"/>
  <pageSetup orientation="portrait" r:id="rId2"/>
  <ignoredErrors>
    <ignoredError sqref="A25 A5:A23" numberStoredAsText="1"/>
    <ignoredError sqref="G15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3" bestFit="1" customWidth="1"/>
    <col min="2" max="2" width="28.59765625" style="3" bestFit="1" customWidth="1"/>
    <col min="3" max="3" width="24.5" style="3" bestFit="1" customWidth="1"/>
    <col min="4" max="4" width="12" style="3" bestFit="1" customWidth="1"/>
    <col min="5" max="5" width="7.09765625" style="19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3"/>
  </cols>
  <sheetData>
    <row r="1" spans="1:16" x14ac:dyDescent="0.25">
      <c r="A1" s="80" t="s">
        <v>216</v>
      </c>
      <c r="B1" s="80"/>
      <c r="C1" s="80"/>
      <c r="D1" s="80"/>
      <c r="E1" s="80"/>
      <c r="F1" s="80"/>
      <c r="G1" s="80"/>
      <c r="H1" s="80"/>
      <c r="I1" s="4"/>
      <c r="J1" s="4"/>
      <c r="K1" s="45"/>
    </row>
    <row r="2" spans="1:16" x14ac:dyDescent="0.25">
      <c r="A2" s="81" t="s">
        <v>151</v>
      </c>
      <c r="B2" s="81"/>
      <c r="C2" s="81"/>
      <c r="D2" s="81"/>
      <c r="E2" s="81"/>
      <c r="F2" s="81"/>
      <c r="G2" s="81"/>
      <c r="H2" s="81"/>
    </row>
    <row r="3" spans="1:16" ht="16.2" thickBot="1" x14ac:dyDescent="0.3"/>
    <row r="4" spans="1:16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6" x14ac:dyDescent="0.25">
      <c r="A5" s="36" t="s">
        <v>152</v>
      </c>
      <c r="B5" s="5" t="s">
        <v>7</v>
      </c>
      <c r="C5" s="5" t="s">
        <v>9</v>
      </c>
      <c r="D5" s="5" t="s">
        <v>8</v>
      </c>
      <c r="E5" s="5">
        <v>1</v>
      </c>
      <c r="F5" s="64"/>
      <c r="G5" s="21">
        <f t="shared" ref="G5:G14" si="0">F5*E5</f>
        <v>0</v>
      </c>
      <c r="H5" s="25">
        <f t="shared" ref="H5:H28" si="1">G5*VAT</f>
        <v>0</v>
      </c>
      <c r="L5" s="35"/>
      <c r="M5" s="35"/>
      <c r="N5" s="35"/>
      <c r="O5" s="35"/>
      <c r="P5" s="35"/>
    </row>
    <row r="6" spans="1:16" x14ac:dyDescent="0.25">
      <c r="A6" s="37" t="s">
        <v>153</v>
      </c>
      <c r="B6" s="9" t="s">
        <v>162</v>
      </c>
      <c r="C6" s="9" t="s">
        <v>9</v>
      </c>
      <c r="D6" s="9" t="s">
        <v>8</v>
      </c>
      <c r="E6" s="9">
        <v>1</v>
      </c>
      <c r="F6" s="64"/>
      <c r="G6" s="22">
        <f t="shared" si="0"/>
        <v>0</v>
      </c>
      <c r="H6" s="26">
        <f t="shared" si="1"/>
        <v>0</v>
      </c>
      <c r="L6" s="35"/>
      <c r="M6" s="35"/>
      <c r="N6" s="35"/>
      <c r="O6" s="35"/>
      <c r="P6" s="35"/>
    </row>
    <row r="7" spans="1:16" s="35" customFormat="1" x14ac:dyDescent="0.25">
      <c r="A7" s="36" t="s">
        <v>154</v>
      </c>
      <c r="B7" s="5" t="s">
        <v>163</v>
      </c>
      <c r="C7" s="5" t="s">
        <v>9</v>
      </c>
      <c r="D7" s="5" t="s">
        <v>8</v>
      </c>
      <c r="E7" s="5">
        <v>1</v>
      </c>
      <c r="F7" s="64"/>
      <c r="G7" s="21">
        <f t="shared" ref="G7" si="2">F7*E7</f>
        <v>0</v>
      </c>
      <c r="H7" s="25">
        <f t="shared" si="1"/>
        <v>0</v>
      </c>
    </row>
    <row r="8" spans="1:16" s="35" customFormat="1" x14ac:dyDescent="0.25">
      <c r="A8" s="37" t="s">
        <v>155</v>
      </c>
      <c r="B8" s="9" t="s">
        <v>16</v>
      </c>
      <c r="C8" s="9" t="s">
        <v>9</v>
      </c>
      <c r="D8" s="9" t="s">
        <v>8</v>
      </c>
      <c r="E8" s="9">
        <v>1</v>
      </c>
      <c r="F8" s="64"/>
      <c r="G8" s="22">
        <f t="shared" ref="G8" si="3">F8*E8</f>
        <v>0</v>
      </c>
      <c r="H8" s="26">
        <f t="shared" si="1"/>
        <v>0</v>
      </c>
    </row>
    <row r="9" spans="1:16" x14ac:dyDescent="0.25">
      <c r="A9" s="84" t="s">
        <v>156</v>
      </c>
      <c r="B9" s="86" t="s">
        <v>10</v>
      </c>
      <c r="C9" s="13" t="s">
        <v>263</v>
      </c>
      <c r="D9" s="13" t="s">
        <v>19</v>
      </c>
      <c r="E9" s="13">
        <v>10000</v>
      </c>
      <c r="F9" s="65"/>
      <c r="G9" s="21">
        <f t="shared" si="0"/>
        <v>0</v>
      </c>
      <c r="H9" s="25">
        <f t="shared" si="1"/>
        <v>0</v>
      </c>
      <c r="L9" s="35"/>
      <c r="M9" s="35"/>
      <c r="N9" s="35"/>
      <c r="O9" s="35"/>
      <c r="P9" s="35"/>
    </row>
    <row r="10" spans="1:16" x14ac:dyDescent="0.25">
      <c r="A10" s="85"/>
      <c r="B10" s="87"/>
      <c r="C10" s="8" t="s">
        <v>39</v>
      </c>
      <c r="D10" s="8" t="s">
        <v>43</v>
      </c>
      <c r="E10" s="8">
        <v>750</v>
      </c>
      <c r="F10" s="66"/>
      <c r="G10" s="22">
        <f t="shared" si="0"/>
        <v>0</v>
      </c>
      <c r="H10" s="26">
        <f t="shared" si="1"/>
        <v>0</v>
      </c>
      <c r="L10" s="35"/>
      <c r="M10" s="35"/>
      <c r="N10" s="35"/>
      <c r="O10" s="35"/>
      <c r="P10" s="35"/>
    </row>
    <row r="11" spans="1:16" x14ac:dyDescent="0.25">
      <c r="A11" s="85"/>
      <c r="B11" s="87"/>
      <c r="C11" s="6" t="s">
        <v>12</v>
      </c>
      <c r="D11" s="6" t="s">
        <v>20</v>
      </c>
      <c r="E11" s="6">
        <v>4000</v>
      </c>
      <c r="F11" s="66"/>
      <c r="G11" s="21">
        <f t="shared" si="0"/>
        <v>0</v>
      </c>
      <c r="H11" s="25">
        <f t="shared" si="1"/>
        <v>0</v>
      </c>
      <c r="L11" s="35"/>
      <c r="M11" s="35"/>
      <c r="N11" s="35"/>
      <c r="O11" s="35"/>
      <c r="P11" s="35"/>
    </row>
    <row r="12" spans="1:16" x14ac:dyDescent="0.25">
      <c r="A12" s="85"/>
      <c r="B12" s="87"/>
      <c r="C12" s="8" t="s">
        <v>13</v>
      </c>
      <c r="D12" s="8" t="s">
        <v>20</v>
      </c>
      <c r="E12" s="8">
        <v>50</v>
      </c>
      <c r="F12" s="66"/>
      <c r="G12" s="22">
        <f t="shared" si="0"/>
        <v>0</v>
      </c>
      <c r="H12" s="26">
        <f t="shared" si="1"/>
        <v>0</v>
      </c>
      <c r="L12" s="35"/>
      <c r="M12" s="35"/>
      <c r="N12" s="35"/>
      <c r="O12" s="35"/>
      <c r="P12" s="35"/>
    </row>
    <row r="13" spans="1:16" x14ac:dyDescent="0.25">
      <c r="A13" s="85"/>
      <c r="B13" s="87"/>
      <c r="C13" s="10" t="s">
        <v>42</v>
      </c>
      <c r="D13" s="10" t="s">
        <v>43</v>
      </c>
      <c r="E13" s="10">
        <v>233</v>
      </c>
      <c r="F13" s="67"/>
      <c r="G13" s="21">
        <f t="shared" si="0"/>
        <v>0</v>
      </c>
      <c r="H13" s="25">
        <f t="shared" si="1"/>
        <v>0</v>
      </c>
      <c r="L13" s="35"/>
      <c r="M13" s="35"/>
      <c r="N13" s="35"/>
      <c r="O13" s="35"/>
      <c r="P13" s="35"/>
    </row>
    <row r="14" spans="1:16" x14ac:dyDescent="0.25">
      <c r="A14" s="85"/>
      <c r="B14" s="87"/>
      <c r="C14" s="8" t="s">
        <v>14</v>
      </c>
      <c r="D14" s="8" t="s">
        <v>8</v>
      </c>
      <c r="E14" s="8">
        <v>1</v>
      </c>
      <c r="F14" s="66"/>
      <c r="G14" s="22">
        <f t="shared" si="0"/>
        <v>0</v>
      </c>
      <c r="H14" s="26">
        <f t="shared" si="1"/>
        <v>0</v>
      </c>
      <c r="L14" s="35"/>
      <c r="M14" s="35"/>
      <c r="N14" s="35"/>
      <c r="O14" s="35"/>
      <c r="P14" s="35"/>
    </row>
    <row r="15" spans="1:16" x14ac:dyDescent="0.25">
      <c r="A15" s="85"/>
      <c r="B15" s="88"/>
      <c r="C15" s="73" t="s">
        <v>15</v>
      </c>
      <c r="D15" s="73"/>
      <c r="E15" s="73"/>
      <c r="F15" s="73"/>
      <c r="G15" s="28">
        <f>SUM(G9:G14)</f>
        <v>0</v>
      </c>
      <c r="H15" s="29">
        <f t="shared" si="1"/>
        <v>0</v>
      </c>
      <c r="L15" s="35"/>
      <c r="M15" s="35"/>
      <c r="N15" s="35"/>
      <c r="O15" s="35"/>
      <c r="P15" s="35"/>
    </row>
    <row r="16" spans="1:16" x14ac:dyDescent="0.25">
      <c r="A16" s="37" t="s">
        <v>157</v>
      </c>
      <c r="B16" s="38" t="s">
        <v>223</v>
      </c>
      <c r="C16" s="9" t="s">
        <v>9</v>
      </c>
      <c r="D16" s="9" t="s">
        <v>8</v>
      </c>
      <c r="E16" s="9">
        <v>1</v>
      </c>
      <c r="F16" s="64"/>
      <c r="G16" s="22">
        <f t="shared" ref="G16:G26" si="4">F16*E16</f>
        <v>0</v>
      </c>
      <c r="H16" s="26">
        <f t="shared" si="1"/>
        <v>0</v>
      </c>
    </row>
    <row r="17" spans="1:16" s="35" customFormat="1" x14ac:dyDescent="0.25">
      <c r="A17" s="36" t="s">
        <v>158</v>
      </c>
      <c r="B17" s="34" t="s">
        <v>254</v>
      </c>
      <c r="C17" s="5" t="s">
        <v>9</v>
      </c>
      <c r="D17" s="5" t="s">
        <v>8</v>
      </c>
      <c r="E17" s="5">
        <v>1</v>
      </c>
      <c r="F17" s="64"/>
      <c r="G17" s="21">
        <f t="shared" ref="G17" si="5">F17*E17</f>
        <v>0</v>
      </c>
      <c r="H17" s="25">
        <f t="shared" si="1"/>
        <v>0</v>
      </c>
    </row>
    <row r="18" spans="1:16" x14ac:dyDescent="0.25">
      <c r="A18" s="37" t="s">
        <v>159</v>
      </c>
      <c r="B18" s="9" t="s">
        <v>232</v>
      </c>
      <c r="C18" s="9" t="s">
        <v>9</v>
      </c>
      <c r="D18" s="9" t="s">
        <v>8</v>
      </c>
      <c r="E18" s="9">
        <v>1</v>
      </c>
      <c r="F18" s="64"/>
      <c r="G18" s="22">
        <f t="shared" si="4"/>
        <v>0</v>
      </c>
      <c r="H18" s="26">
        <f t="shared" si="1"/>
        <v>0</v>
      </c>
    </row>
    <row r="19" spans="1:16" s="35" customFormat="1" x14ac:dyDescent="0.25">
      <c r="A19" s="36" t="s">
        <v>160</v>
      </c>
      <c r="B19" s="5" t="s">
        <v>164</v>
      </c>
      <c r="C19" s="5" t="s">
        <v>9</v>
      </c>
      <c r="D19" s="5" t="s">
        <v>8</v>
      </c>
      <c r="E19" s="5">
        <v>1</v>
      </c>
      <c r="F19" s="64"/>
      <c r="G19" s="21">
        <f t="shared" ref="G19" si="6">F19*E19</f>
        <v>0</v>
      </c>
      <c r="H19" s="25">
        <f t="shared" si="1"/>
        <v>0</v>
      </c>
    </row>
    <row r="20" spans="1:16" x14ac:dyDescent="0.25">
      <c r="A20" s="37" t="s">
        <v>161</v>
      </c>
      <c r="B20" s="9" t="s">
        <v>234</v>
      </c>
      <c r="C20" s="9" t="s">
        <v>9</v>
      </c>
      <c r="D20" s="9" t="s">
        <v>8</v>
      </c>
      <c r="E20" s="9">
        <v>1</v>
      </c>
      <c r="F20" s="64"/>
      <c r="G20" s="22">
        <f t="shared" si="4"/>
        <v>0</v>
      </c>
      <c r="H20" s="26">
        <f t="shared" si="1"/>
        <v>0</v>
      </c>
    </row>
    <row r="21" spans="1:16" x14ac:dyDescent="0.25">
      <c r="A21" s="36" t="s">
        <v>165</v>
      </c>
      <c r="B21" s="5" t="s">
        <v>21</v>
      </c>
      <c r="C21" s="5" t="s">
        <v>9</v>
      </c>
      <c r="D21" s="5" t="s">
        <v>8</v>
      </c>
      <c r="E21" s="5">
        <v>1</v>
      </c>
      <c r="F21" s="64"/>
      <c r="G21" s="21">
        <f t="shared" si="4"/>
        <v>0</v>
      </c>
      <c r="H21" s="25">
        <f t="shared" si="1"/>
        <v>0</v>
      </c>
    </row>
    <row r="22" spans="1:16" x14ac:dyDescent="0.25">
      <c r="A22" s="37" t="s">
        <v>166</v>
      </c>
      <c r="B22" s="9" t="s">
        <v>22</v>
      </c>
      <c r="C22" s="9" t="s">
        <v>9</v>
      </c>
      <c r="D22" s="9" t="s">
        <v>8</v>
      </c>
      <c r="E22" s="9">
        <v>1</v>
      </c>
      <c r="F22" s="64"/>
      <c r="G22" s="22">
        <f t="shared" si="4"/>
        <v>0</v>
      </c>
      <c r="H22" s="26">
        <f t="shared" si="1"/>
        <v>0</v>
      </c>
    </row>
    <row r="23" spans="1:16" x14ac:dyDescent="0.25">
      <c r="A23" s="36" t="s">
        <v>167</v>
      </c>
      <c r="B23" s="5" t="s">
        <v>23</v>
      </c>
      <c r="C23" s="5" t="s">
        <v>9</v>
      </c>
      <c r="D23" s="5" t="s">
        <v>8</v>
      </c>
      <c r="E23" s="5">
        <v>1</v>
      </c>
      <c r="F23" s="64"/>
      <c r="G23" s="21">
        <f t="shared" si="4"/>
        <v>0</v>
      </c>
      <c r="H23" s="25">
        <f t="shared" si="1"/>
        <v>0</v>
      </c>
    </row>
    <row r="24" spans="1:16" x14ac:dyDescent="0.25">
      <c r="A24" s="37" t="s">
        <v>168</v>
      </c>
      <c r="B24" s="9" t="s">
        <v>24</v>
      </c>
      <c r="C24" s="9" t="s">
        <v>9</v>
      </c>
      <c r="D24" s="9" t="s">
        <v>8</v>
      </c>
      <c r="E24" s="9">
        <v>1</v>
      </c>
      <c r="F24" s="64"/>
      <c r="G24" s="22">
        <f t="shared" si="4"/>
        <v>0</v>
      </c>
      <c r="H24" s="26">
        <f t="shared" si="1"/>
        <v>0</v>
      </c>
    </row>
    <row r="25" spans="1:16" x14ac:dyDescent="0.25">
      <c r="A25" s="36" t="s">
        <v>255</v>
      </c>
      <c r="B25" s="5" t="s">
        <v>52</v>
      </c>
      <c r="C25" s="5" t="s">
        <v>9</v>
      </c>
      <c r="D25" s="5" t="s">
        <v>8</v>
      </c>
      <c r="E25" s="5">
        <v>1</v>
      </c>
      <c r="F25" s="64"/>
      <c r="G25" s="21">
        <f t="shared" si="4"/>
        <v>0</v>
      </c>
      <c r="H25" s="25">
        <f t="shared" si="1"/>
        <v>0</v>
      </c>
    </row>
    <row r="26" spans="1:16" s="69" customFormat="1" x14ac:dyDescent="0.25">
      <c r="A26" s="96" t="s">
        <v>267</v>
      </c>
      <c r="B26" s="9" t="s">
        <v>264</v>
      </c>
      <c r="C26" s="9" t="s">
        <v>265</v>
      </c>
      <c r="D26" s="9" t="s">
        <v>266</v>
      </c>
      <c r="E26" s="9">
        <v>1</v>
      </c>
      <c r="F26" s="95">
        <f>SUM(G5:G8,G15:G25)*0.1</f>
        <v>0</v>
      </c>
      <c r="G26" s="22">
        <f t="shared" si="4"/>
        <v>0</v>
      </c>
      <c r="H26" s="26">
        <f t="shared" si="1"/>
        <v>0</v>
      </c>
      <c r="L26"/>
    </row>
    <row r="27" spans="1:16" x14ac:dyDescent="0.25">
      <c r="A27" s="39" t="s">
        <v>235</v>
      </c>
      <c r="B27" s="74" t="s">
        <v>26</v>
      </c>
      <c r="C27" s="74"/>
      <c r="D27" s="33" t="s">
        <v>8</v>
      </c>
      <c r="E27" s="33">
        <v>1</v>
      </c>
      <c r="F27" s="64"/>
      <c r="G27" s="23">
        <f>F27*E27</f>
        <v>0</v>
      </c>
      <c r="H27" s="27">
        <f t="shared" si="1"/>
        <v>0</v>
      </c>
    </row>
    <row r="28" spans="1:16" ht="16.2" thickBot="1" x14ac:dyDescent="0.3">
      <c r="A28" s="75" t="s">
        <v>27</v>
      </c>
      <c r="B28" s="76"/>
      <c r="C28" s="76"/>
      <c r="D28" s="76"/>
      <c r="E28" s="76"/>
      <c r="F28" s="76"/>
      <c r="G28" s="30">
        <f>SUM(G5:G6,G15:G27)</f>
        <v>0</v>
      </c>
      <c r="H28" s="31">
        <f t="shared" si="1"/>
        <v>0</v>
      </c>
    </row>
  </sheetData>
  <customSheetViews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1"/>
    </customSheetView>
  </customSheetViews>
  <mergeCells count="7">
    <mergeCell ref="A28:F28"/>
    <mergeCell ref="A1:H1"/>
    <mergeCell ref="A2:H2"/>
    <mergeCell ref="C15:F15"/>
    <mergeCell ref="B27:C27"/>
    <mergeCell ref="A9:A15"/>
    <mergeCell ref="B9:B15"/>
  </mergeCells>
  <pageMargins left="0.7" right="0.7" top="0.75" bottom="0.75" header="0.3" footer="0.3"/>
  <pageSetup orientation="portrait" r:id="rId2"/>
  <ignoredErrors>
    <ignoredError sqref="A5:A25" numberStoredAsText="1"/>
    <ignoredError sqref="G15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3" bestFit="1" customWidth="1"/>
    <col min="2" max="2" width="28.59765625" style="3" bestFit="1" customWidth="1"/>
    <col min="3" max="3" width="24.5" style="3" bestFit="1" customWidth="1"/>
    <col min="4" max="4" width="12" style="3" bestFit="1" customWidth="1"/>
    <col min="5" max="5" width="7.09765625" style="19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3"/>
  </cols>
  <sheetData>
    <row r="1" spans="1:15" x14ac:dyDescent="0.25">
      <c r="A1" s="80" t="s">
        <v>217</v>
      </c>
      <c r="B1" s="80"/>
      <c r="C1" s="80"/>
      <c r="D1" s="80"/>
      <c r="E1" s="80"/>
      <c r="F1" s="80"/>
      <c r="G1" s="80"/>
      <c r="H1" s="80"/>
      <c r="I1" s="4"/>
      <c r="J1" s="4"/>
      <c r="K1" s="45"/>
    </row>
    <row r="2" spans="1:15" x14ac:dyDescent="0.25">
      <c r="A2" s="81" t="s">
        <v>218</v>
      </c>
      <c r="B2" s="81"/>
      <c r="C2" s="81"/>
      <c r="D2" s="81"/>
      <c r="E2" s="81"/>
      <c r="F2" s="81"/>
      <c r="G2" s="81"/>
      <c r="H2" s="81"/>
    </row>
    <row r="3" spans="1:15" ht="16.2" thickBot="1" x14ac:dyDescent="0.3"/>
    <row r="4" spans="1:15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5" x14ac:dyDescent="0.25">
      <c r="A5" s="36" t="s">
        <v>169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6" si="0">G5*VAT</f>
        <v>0</v>
      </c>
      <c r="K5" s="35"/>
      <c r="L5" s="35"/>
      <c r="M5" s="35"/>
      <c r="N5" s="35"/>
      <c r="O5" s="35"/>
    </row>
    <row r="6" spans="1:15" x14ac:dyDescent="0.25">
      <c r="A6" s="37" t="s">
        <v>170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K6" s="35"/>
      <c r="L6" s="35"/>
      <c r="M6" s="35"/>
      <c r="N6" s="35"/>
      <c r="O6" s="35"/>
    </row>
    <row r="7" spans="1:15" x14ac:dyDescent="0.25">
      <c r="A7" s="36" t="s">
        <v>171</v>
      </c>
      <c r="B7" s="5" t="s">
        <v>16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K7" s="35"/>
      <c r="L7" s="35"/>
      <c r="M7" s="35"/>
      <c r="N7" s="35"/>
      <c r="O7" s="35"/>
    </row>
    <row r="8" spans="1:15" x14ac:dyDescent="0.25">
      <c r="A8" s="82" t="s">
        <v>172</v>
      </c>
      <c r="B8" s="77" t="s">
        <v>10</v>
      </c>
      <c r="C8" s="15" t="s">
        <v>263</v>
      </c>
      <c r="D8" s="15" t="s">
        <v>19</v>
      </c>
      <c r="E8" s="15">
        <v>2000</v>
      </c>
      <c r="F8" s="65"/>
      <c r="G8" s="22">
        <f t="shared" si="1"/>
        <v>0</v>
      </c>
      <c r="H8" s="26">
        <f t="shared" si="0"/>
        <v>0</v>
      </c>
      <c r="K8" s="35"/>
      <c r="L8" s="35"/>
      <c r="M8" s="35"/>
      <c r="N8" s="35"/>
      <c r="O8" s="35"/>
    </row>
    <row r="9" spans="1:15" x14ac:dyDescent="0.25">
      <c r="A9" s="83"/>
      <c r="B9" s="78"/>
      <c r="C9" s="6" t="s">
        <v>40</v>
      </c>
      <c r="D9" s="6" t="s">
        <v>41</v>
      </c>
      <c r="E9" s="6">
        <v>20</v>
      </c>
      <c r="F9" s="66"/>
      <c r="G9" s="21">
        <f t="shared" si="1"/>
        <v>0</v>
      </c>
      <c r="H9" s="25">
        <f t="shared" si="0"/>
        <v>0</v>
      </c>
      <c r="K9" s="35"/>
      <c r="L9" s="35"/>
      <c r="M9" s="35"/>
      <c r="N9" s="35"/>
      <c r="O9" s="35"/>
    </row>
    <row r="10" spans="1:15" x14ac:dyDescent="0.25">
      <c r="A10" s="83"/>
      <c r="B10" s="78"/>
      <c r="C10" s="8" t="s">
        <v>39</v>
      </c>
      <c r="D10" s="8" t="s">
        <v>43</v>
      </c>
      <c r="E10" s="8">
        <v>25</v>
      </c>
      <c r="F10" s="66"/>
      <c r="G10" s="22">
        <f t="shared" si="1"/>
        <v>0</v>
      </c>
      <c r="H10" s="26">
        <f t="shared" si="0"/>
        <v>0</v>
      </c>
      <c r="K10" s="35"/>
      <c r="L10" s="35"/>
      <c r="M10" s="35"/>
      <c r="N10" s="35"/>
      <c r="O10" s="35"/>
    </row>
    <row r="11" spans="1:15" x14ac:dyDescent="0.25">
      <c r="A11" s="83"/>
      <c r="B11" s="78"/>
      <c r="C11" s="6" t="s">
        <v>12</v>
      </c>
      <c r="D11" s="6" t="s">
        <v>20</v>
      </c>
      <c r="E11" s="6">
        <v>700</v>
      </c>
      <c r="F11" s="66"/>
      <c r="G11" s="21">
        <f t="shared" si="1"/>
        <v>0</v>
      </c>
      <c r="H11" s="25">
        <f t="shared" si="0"/>
        <v>0</v>
      </c>
      <c r="K11" s="35"/>
      <c r="L11" s="35"/>
      <c r="M11" s="35"/>
      <c r="N11" s="35"/>
      <c r="O11" s="35"/>
    </row>
    <row r="12" spans="1:15" x14ac:dyDescent="0.25">
      <c r="A12" s="83"/>
      <c r="B12" s="78"/>
      <c r="C12" s="18" t="s">
        <v>13</v>
      </c>
      <c r="D12" s="18" t="s">
        <v>20</v>
      </c>
      <c r="E12" s="18">
        <v>120</v>
      </c>
      <c r="F12" s="67"/>
      <c r="G12" s="22">
        <f t="shared" si="1"/>
        <v>0</v>
      </c>
      <c r="H12" s="26">
        <f t="shared" si="0"/>
        <v>0</v>
      </c>
      <c r="K12" s="35"/>
      <c r="L12" s="35"/>
      <c r="M12" s="35"/>
      <c r="N12" s="35"/>
      <c r="O12" s="35"/>
    </row>
    <row r="13" spans="1:15" x14ac:dyDescent="0.25">
      <c r="A13" s="83"/>
      <c r="B13" s="78"/>
      <c r="C13" s="6" t="s">
        <v>42</v>
      </c>
      <c r="D13" s="6" t="s">
        <v>43</v>
      </c>
      <c r="E13" s="6">
        <v>400</v>
      </c>
      <c r="F13" s="66"/>
      <c r="G13" s="21">
        <f t="shared" si="1"/>
        <v>0</v>
      </c>
      <c r="H13" s="25">
        <f t="shared" si="0"/>
        <v>0</v>
      </c>
      <c r="K13" s="35"/>
      <c r="L13" s="35"/>
      <c r="M13" s="35"/>
      <c r="N13" s="35"/>
      <c r="O13" s="35"/>
    </row>
    <row r="14" spans="1:15" x14ac:dyDescent="0.25">
      <c r="A14" s="83"/>
      <c r="B14" s="78"/>
      <c r="C14" s="8" t="s">
        <v>14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K14" s="35"/>
      <c r="L14" s="35"/>
      <c r="M14" s="35"/>
      <c r="N14" s="35"/>
      <c r="O14" s="35"/>
    </row>
    <row r="15" spans="1:15" x14ac:dyDescent="0.25">
      <c r="A15" s="83"/>
      <c r="B15" s="79"/>
      <c r="C15" s="73" t="s">
        <v>15</v>
      </c>
      <c r="D15" s="73"/>
      <c r="E15" s="73"/>
      <c r="F15" s="73"/>
      <c r="G15" s="28">
        <f>SUM(G8:G14)</f>
        <v>0</v>
      </c>
      <c r="H15" s="29">
        <f t="shared" si="0"/>
        <v>0</v>
      </c>
      <c r="K15" s="35"/>
      <c r="L15" s="35"/>
      <c r="M15" s="35"/>
      <c r="N15" s="35"/>
      <c r="O15" s="35"/>
    </row>
    <row r="16" spans="1:15" x14ac:dyDescent="0.25">
      <c r="A16" s="36" t="s">
        <v>173</v>
      </c>
      <c r="B16" s="34" t="s">
        <v>223</v>
      </c>
      <c r="C16" s="5" t="s">
        <v>9</v>
      </c>
      <c r="D16" s="5" t="s">
        <v>8</v>
      </c>
      <c r="E16" s="5">
        <v>1</v>
      </c>
      <c r="F16" s="64"/>
      <c r="G16" s="21">
        <f t="shared" ref="G16:G24" si="2">F16*E16</f>
        <v>0</v>
      </c>
      <c r="H16" s="25">
        <f t="shared" si="0"/>
        <v>0</v>
      </c>
      <c r="K16" s="35"/>
      <c r="L16" s="35"/>
      <c r="M16" s="35"/>
      <c r="N16" s="35"/>
      <c r="O16" s="35"/>
    </row>
    <row r="17" spans="1:17" x14ac:dyDescent="0.25">
      <c r="A17" s="37" t="s">
        <v>174</v>
      </c>
      <c r="B17" s="9" t="s">
        <v>232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</row>
    <row r="18" spans="1:17" x14ac:dyDescent="0.25">
      <c r="A18" s="36" t="s">
        <v>175</v>
      </c>
      <c r="B18" s="5" t="s">
        <v>234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</row>
    <row r="19" spans="1:17" x14ac:dyDescent="0.25">
      <c r="A19" s="37" t="s">
        <v>176</v>
      </c>
      <c r="B19" s="9" t="s">
        <v>21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</row>
    <row r="20" spans="1:17" x14ac:dyDescent="0.25">
      <c r="A20" s="36" t="s">
        <v>177</v>
      </c>
      <c r="B20" s="5" t="s">
        <v>22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7" x14ac:dyDescent="0.25">
      <c r="A21" s="37" t="s">
        <v>178</v>
      </c>
      <c r="B21" s="9" t="s">
        <v>23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7" x14ac:dyDescent="0.25">
      <c r="A22" s="36" t="s">
        <v>256</v>
      </c>
      <c r="B22" s="5" t="s">
        <v>24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7" x14ac:dyDescent="0.25">
      <c r="A23" s="37" t="s">
        <v>257</v>
      </c>
      <c r="B23" s="9" t="s">
        <v>52</v>
      </c>
      <c r="C23" s="9" t="s">
        <v>9</v>
      </c>
      <c r="D23" s="9" t="s">
        <v>8</v>
      </c>
      <c r="E23" s="9">
        <v>1</v>
      </c>
      <c r="F23" s="64"/>
      <c r="G23" s="22">
        <f t="shared" si="2"/>
        <v>0</v>
      </c>
      <c r="H23" s="26">
        <f t="shared" si="0"/>
        <v>0</v>
      </c>
    </row>
    <row r="24" spans="1:17" s="69" customFormat="1" x14ac:dyDescent="0.25">
      <c r="A24" s="5" t="s">
        <v>267</v>
      </c>
      <c r="B24" s="5" t="s">
        <v>264</v>
      </c>
      <c r="C24" s="5" t="s">
        <v>265</v>
      </c>
      <c r="D24" s="5" t="s">
        <v>266</v>
      </c>
      <c r="E24" s="5">
        <v>1</v>
      </c>
      <c r="F24" s="93">
        <f>SUM(G5:G7,G15:G23)*0.1</f>
        <v>0</v>
      </c>
      <c r="G24" s="21">
        <f t="shared" si="2"/>
        <v>0</v>
      </c>
      <c r="H24" s="25">
        <f t="shared" si="0"/>
        <v>0</v>
      </c>
      <c r="L24"/>
    </row>
    <row r="25" spans="1:17" x14ac:dyDescent="0.25">
      <c r="A25" s="39" t="s">
        <v>235</v>
      </c>
      <c r="B25" s="74" t="s">
        <v>26</v>
      </c>
      <c r="C25" s="74"/>
      <c r="D25" s="33" t="s">
        <v>8</v>
      </c>
      <c r="E25" s="33">
        <v>1</v>
      </c>
      <c r="F25" s="64"/>
      <c r="G25" s="23">
        <f>F25*E25</f>
        <v>0</v>
      </c>
      <c r="H25" s="27">
        <f t="shared" si="0"/>
        <v>0</v>
      </c>
    </row>
    <row r="26" spans="1:17" ht="16.2" thickBot="1" x14ac:dyDescent="0.3">
      <c r="A26" s="75" t="s">
        <v>27</v>
      </c>
      <c r="B26" s="76"/>
      <c r="C26" s="76"/>
      <c r="D26" s="76"/>
      <c r="E26" s="76"/>
      <c r="F26" s="76"/>
      <c r="G26" s="30">
        <f>SUM(G5:G7,G15:G25)</f>
        <v>0</v>
      </c>
      <c r="H26" s="31">
        <f t="shared" si="0"/>
        <v>0</v>
      </c>
    </row>
  </sheetData>
  <customSheetViews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1"/>
    </customSheetView>
  </customSheetViews>
  <mergeCells count="7">
    <mergeCell ref="A26:F26"/>
    <mergeCell ref="A1:H1"/>
    <mergeCell ref="A2:H2"/>
    <mergeCell ref="A8:A15"/>
    <mergeCell ref="B8:B15"/>
    <mergeCell ref="C15:F15"/>
    <mergeCell ref="B25:C25"/>
  </mergeCells>
  <pageMargins left="0.7" right="0.7" top="0.75" bottom="0.75" header="0.3" footer="0.3"/>
  <pageSetup orientation="portrait" r:id="rId2"/>
  <ignoredErrors>
    <ignoredError sqref="G15" formula="1"/>
    <ignoredError sqref="A5:A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3" bestFit="1" customWidth="1"/>
    <col min="2" max="2" width="28.59765625" style="3" bestFit="1" customWidth="1"/>
    <col min="3" max="3" width="24.5" style="3" bestFit="1" customWidth="1"/>
    <col min="4" max="4" width="12" style="3" bestFit="1" customWidth="1"/>
    <col min="5" max="5" width="4.59765625" style="3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3"/>
  </cols>
  <sheetData>
    <row r="1" spans="1:17" x14ac:dyDescent="0.25">
      <c r="A1" s="80" t="s">
        <v>219</v>
      </c>
      <c r="B1" s="80"/>
      <c r="C1" s="80"/>
      <c r="D1" s="80"/>
      <c r="E1" s="80"/>
      <c r="F1" s="80"/>
      <c r="G1" s="80"/>
      <c r="H1" s="80"/>
      <c r="I1" s="4"/>
      <c r="J1" s="4"/>
    </row>
    <row r="2" spans="1:17" x14ac:dyDescent="0.25">
      <c r="A2" s="81" t="s">
        <v>220</v>
      </c>
      <c r="B2" s="81"/>
      <c r="C2" s="81"/>
      <c r="D2" s="81"/>
      <c r="E2" s="81"/>
      <c r="F2" s="81"/>
      <c r="G2" s="81"/>
      <c r="H2" s="81"/>
    </row>
    <row r="3" spans="1:17" ht="16.2" thickBot="1" x14ac:dyDescent="0.3"/>
    <row r="4" spans="1:17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7" x14ac:dyDescent="0.25">
      <c r="A5" s="36" t="s">
        <v>180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15" si="0">G5*VAT</f>
        <v>0</v>
      </c>
    </row>
    <row r="6" spans="1:17" x14ac:dyDescent="0.25">
      <c r="A6" s="37" t="s">
        <v>181</v>
      </c>
      <c r="B6" s="9" t="s">
        <v>16</v>
      </c>
      <c r="C6" s="9" t="s">
        <v>9</v>
      </c>
      <c r="D6" s="9" t="s">
        <v>8</v>
      </c>
      <c r="E6" s="9">
        <v>1</v>
      </c>
      <c r="F6" s="64"/>
      <c r="G6" s="22">
        <f t="shared" ref="G6" si="1">F6*E6</f>
        <v>0</v>
      </c>
      <c r="H6" s="26">
        <f t="shared" si="0"/>
        <v>0</v>
      </c>
    </row>
    <row r="7" spans="1:17" s="35" customFormat="1" x14ac:dyDescent="0.25">
      <c r="A7" s="36" t="s">
        <v>258</v>
      </c>
      <c r="B7" s="34" t="s">
        <v>179</v>
      </c>
      <c r="C7" s="5" t="s">
        <v>9</v>
      </c>
      <c r="D7" s="5" t="s">
        <v>8</v>
      </c>
      <c r="E7" s="5">
        <v>1</v>
      </c>
      <c r="F7" s="64"/>
      <c r="G7" s="21">
        <f t="shared" ref="G7" si="2">F7*E7</f>
        <v>0</v>
      </c>
      <c r="H7" s="25">
        <f t="shared" si="0"/>
        <v>0</v>
      </c>
    </row>
    <row r="8" spans="1:17" x14ac:dyDescent="0.25">
      <c r="A8" s="37" t="s">
        <v>182</v>
      </c>
      <c r="B8" s="38" t="s">
        <v>223</v>
      </c>
      <c r="C8" s="9" t="s">
        <v>9</v>
      </c>
      <c r="D8" s="9" t="s">
        <v>8</v>
      </c>
      <c r="E8" s="9">
        <v>1</v>
      </c>
      <c r="F8" s="64"/>
      <c r="G8" s="22">
        <f t="shared" ref="G8:G13" si="3">F8*E8</f>
        <v>0</v>
      </c>
      <c r="H8" s="26">
        <f t="shared" si="0"/>
        <v>0</v>
      </c>
      <c r="J8" s="45"/>
    </row>
    <row r="9" spans="1:17" x14ac:dyDescent="0.25">
      <c r="A9" s="36" t="s">
        <v>183</v>
      </c>
      <c r="B9" s="5" t="s">
        <v>22</v>
      </c>
      <c r="C9" s="5" t="s">
        <v>9</v>
      </c>
      <c r="D9" s="5" t="s">
        <v>8</v>
      </c>
      <c r="E9" s="5">
        <v>1</v>
      </c>
      <c r="F9" s="64"/>
      <c r="G9" s="21">
        <f t="shared" si="3"/>
        <v>0</v>
      </c>
      <c r="H9" s="25">
        <f t="shared" si="0"/>
        <v>0</v>
      </c>
    </row>
    <row r="10" spans="1:17" x14ac:dyDescent="0.25">
      <c r="A10" s="37" t="s">
        <v>259</v>
      </c>
      <c r="B10" s="9" t="s">
        <v>23</v>
      </c>
      <c r="C10" s="9" t="s">
        <v>9</v>
      </c>
      <c r="D10" s="9" t="s">
        <v>8</v>
      </c>
      <c r="E10" s="9">
        <v>1</v>
      </c>
      <c r="F10" s="64"/>
      <c r="G10" s="22">
        <f t="shared" si="3"/>
        <v>0</v>
      </c>
      <c r="H10" s="26">
        <f t="shared" si="0"/>
        <v>0</v>
      </c>
    </row>
    <row r="11" spans="1:17" x14ac:dyDescent="0.25">
      <c r="A11" s="36" t="s">
        <v>184</v>
      </c>
      <c r="B11" s="5" t="s">
        <v>24</v>
      </c>
      <c r="C11" s="5" t="s">
        <v>9</v>
      </c>
      <c r="D11" s="5" t="s">
        <v>8</v>
      </c>
      <c r="E11" s="5">
        <v>1</v>
      </c>
      <c r="F11" s="64"/>
      <c r="G11" s="21">
        <f t="shared" si="3"/>
        <v>0</v>
      </c>
      <c r="H11" s="25">
        <f t="shared" si="0"/>
        <v>0</v>
      </c>
    </row>
    <row r="12" spans="1:17" x14ac:dyDescent="0.25">
      <c r="A12" s="37" t="s">
        <v>260</v>
      </c>
      <c r="B12" s="9" t="s">
        <v>52</v>
      </c>
      <c r="C12" s="9" t="s">
        <v>9</v>
      </c>
      <c r="D12" s="9" t="s">
        <v>8</v>
      </c>
      <c r="E12" s="9">
        <v>1</v>
      </c>
      <c r="F12" s="64"/>
      <c r="G12" s="22">
        <f t="shared" si="3"/>
        <v>0</v>
      </c>
      <c r="H12" s="26">
        <f t="shared" si="0"/>
        <v>0</v>
      </c>
    </row>
    <row r="13" spans="1:17" s="69" customFormat="1" x14ac:dyDescent="0.25">
      <c r="A13" s="5" t="s">
        <v>267</v>
      </c>
      <c r="B13" s="5" t="s">
        <v>264</v>
      </c>
      <c r="C13" s="5" t="s">
        <v>265</v>
      </c>
      <c r="D13" s="5" t="s">
        <v>266</v>
      </c>
      <c r="E13" s="5">
        <v>1</v>
      </c>
      <c r="F13" s="93">
        <f>SUM(G5:G12)*0.1</f>
        <v>0</v>
      </c>
      <c r="G13" s="21">
        <f t="shared" si="3"/>
        <v>0</v>
      </c>
      <c r="H13" s="25">
        <f t="shared" si="0"/>
        <v>0</v>
      </c>
      <c r="L13"/>
    </row>
    <row r="14" spans="1:17" x14ac:dyDescent="0.25">
      <c r="A14" s="39" t="s">
        <v>235</v>
      </c>
      <c r="B14" s="74" t="s">
        <v>26</v>
      </c>
      <c r="C14" s="74"/>
      <c r="D14" s="33" t="s">
        <v>8</v>
      </c>
      <c r="E14" s="33">
        <v>1</v>
      </c>
      <c r="F14" s="64"/>
      <c r="G14" s="23">
        <f>F14*E14</f>
        <v>0</v>
      </c>
      <c r="H14" s="27">
        <f t="shared" si="0"/>
        <v>0</v>
      </c>
    </row>
    <row r="15" spans="1:17" ht="16.2" thickBot="1" x14ac:dyDescent="0.3">
      <c r="A15" s="75" t="s">
        <v>27</v>
      </c>
      <c r="B15" s="76"/>
      <c r="C15" s="76"/>
      <c r="D15" s="76"/>
      <c r="E15" s="76"/>
      <c r="F15" s="76"/>
      <c r="G15" s="30">
        <f>SUM(G5:G14)</f>
        <v>0</v>
      </c>
      <c r="H15" s="31">
        <f t="shared" si="0"/>
        <v>0</v>
      </c>
    </row>
  </sheetData>
  <customSheetViews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1"/>
    </customSheetView>
  </customSheetViews>
  <mergeCells count="4">
    <mergeCell ref="B14:C14"/>
    <mergeCell ref="A15:F15"/>
    <mergeCell ref="A1:H1"/>
    <mergeCell ref="A2:H2"/>
  </mergeCells>
  <pageMargins left="0.7" right="0.7" top="0.75" bottom="0.75" header="0.3" footer="0.3"/>
  <pageSetup orientation="portrait" r:id="rId2"/>
  <ignoredErrors>
    <ignoredError sqref="A5:A1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3" bestFit="1" customWidth="1"/>
    <col min="2" max="2" width="28.59765625" style="3" bestFit="1" customWidth="1"/>
    <col min="3" max="3" width="24.5" style="3" bestFit="1" customWidth="1"/>
    <col min="4" max="4" width="12" style="3" bestFit="1" customWidth="1"/>
    <col min="5" max="5" width="7.09765625" style="19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3"/>
  </cols>
  <sheetData>
    <row r="1" spans="1:14" x14ac:dyDescent="0.25">
      <c r="A1" s="80" t="s">
        <v>221</v>
      </c>
      <c r="B1" s="80"/>
      <c r="C1" s="80"/>
      <c r="D1" s="80"/>
      <c r="E1" s="80"/>
      <c r="F1" s="80"/>
      <c r="G1" s="80"/>
      <c r="H1" s="80"/>
      <c r="I1" s="4"/>
      <c r="J1" s="4"/>
    </row>
    <row r="2" spans="1:14" x14ac:dyDescent="0.25">
      <c r="A2" s="81" t="s">
        <v>222</v>
      </c>
      <c r="B2" s="81"/>
      <c r="C2" s="81"/>
      <c r="D2" s="81"/>
      <c r="E2" s="81"/>
      <c r="F2" s="81"/>
      <c r="G2" s="81"/>
      <c r="H2" s="81"/>
    </row>
    <row r="3" spans="1:14" ht="16.2" thickBot="1" x14ac:dyDescent="0.35">
      <c r="L3" s="47"/>
    </row>
    <row r="4" spans="1:14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4" x14ac:dyDescent="0.25">
      <c r="A5" s="36" t="s">
        <v>185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7" si="0">G5*VAT</f>
        <v>0</v>
      </c>
    </row>
    <row r="6" spans="1:14" x14ac:dyDescent="0.25">
      <c r="A6" s="37" t="s">
        <v>186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5" si="1">F6*E6</f>
        <v>0</v>
      </c>
      <c r="H6" s="26">
        <f t="shared" si="0"/>
        <v>0</v>
      </c>
      <c r="J6" s="35"/>
      <c r="K6" s="35"/>
      <c r="L6" s="35"/>
      <c r="M6" s="35"/>
      <c r="N6" s="35"/>
    </row>
    <row r="7" spans="1:14" s="35" customFormat="1" x14ac:dyDescent="0.25">
      <c r="A7" s="36" t="s">
        <v>187</v>
      </c>
      <c r="B7" s="5" t="s">
        <v>195</v>
      </c>
      <c r="C7" s="5" t="s">
        <v>9</v>
      </c>
      <c r="D7" s="5" t="s">
        <v>8</v>
      </c>
      <c r="E7" s="5">
        <v>1</v>
      </c>
      <c r="F7" s="64"/>
      <c r="G7" s="21">
        <f t="shared" ref="G7" si="2">F7*E7</f>
        <v>0</v>
      </c>
      <c r="H7" s="25">
        <f t="shared" si="0"/>
        <v>0</v>
      </c>
    </row>
    <row r="8" spans="1:14" x14ac:dyDescent="0.25">
      <c r="A8" s="37" t="s">
        <v>188</v>
      </c>
      <c r="B8" s="9" t="s">
        <v>16</v>
      </c>
      <c r="C8" s="9" t="s">
        <v>9</v>
      </c>
      <c r="D8" s="9" t="s">
        <v>8</v>
      </c>
      <c r="E8" s="9">
        <v>1</v>
      </c>
      <c r="F8" s="64"/>
      <c r="G8" s="22">
        <f t="shared" si="1"/>
        <v>0</v>
      </c>
      <c r="H8" s="26">
        <f t="shared" si="0"/>
        <v>0</v>
      </c>
      <c r="J8" s="35"/>
      <c r="K8" s="35"/>
      <c r="L8" s="35"/>
      <c r="M8" s="35"/>
      <c r="N8" s="35"/>
    </row>
    <row r="9" spans="1:14" x14ac:dyDescent="0.25">
      <c r="A9" s="84" t="s">
        <v>189</v>
      </c>
      <c r="B9" s="86" t="s">
        <v>10</v>
      </c>
      <c r="C9" s="13" t="s">
        <v>263</v>
      </c>
      <c r="D9" s="13" t="s">
        <v>19</v>
      </c>
      <c r="E9" s="13">
        <v>2000</v>
      </c>
      <c r="F9" s="65"/>
      <c r="G9" s="21">
        <f t="shared" si="1"/>
        <v>0</v>
      </c>
      <c r="H9" s="25">
        <f t="shared" si="0"/>
        <v>0</v>
      </c>
      <c r="J9" s="35"/>
      <c r="K9" s="35"/>
      <c r="L9" s="35"/>
      <c r="M9" s="35"/>
      <c r="N9" s="35"/>
    </row>
    <row r="10" spans="1:14" x14ac:dyDescent="0.25">
      <c r="A10" s="85"/>
      <c r="B10" s="87"/>
      <c r="C10" s="8" t="s">
        <v>40</v>
      </c>
      <c r="D10" s="8" t="s">
        <v>41</v>
      </c>
      <c r="E10" s="8">
        <v>22</v>
      </c>
      <c r="F10" s="66"/>
      <c r="G10" s="22">
        <f t="shared" si="1"/>
        <v>0</v>
      </c>
      <c r="H10" s="26">
        <f t="shared" si="0"/>
        <v>0</v>
      </c>
      <c r="J10" s="35"/>
      <c r="K10" s="35"/>
      <c r="L10" s="35"/>
      <c r="M10" s="35"/>
      <c r="N10" s="35"/>
    </row>
    <row r="11" spans="1:14" x14ac:dyDescent="0.25">
      <c r="A11" s="85"/>
      <c r="B11" s="87"/>
      <c r="C11" s="6" t="s">
        <v>39</v>
      </c>
      <c r="D11" s="6" t="s">
        <v>43</v>
      </c>
      <c r="E11" s="6">
        <v>75</v>
      </c>
      <c r="F11" s="66"/>
      <c r="G11" s="21">
        <f t="shared" si="1"/>
        <v>0</v>
      </c>
      <c r="H11" s="25">
        <f t="shared" si="0"/>
        <v>0</v>
      </c>
      <c r="J11" s="35"/>
      <c r="K11" s="35"/>
      <c r="L11" s="35"/>
      <c r="M11" s="35"/>
      <c r="N11" s="35"/>
    </row>
    <row r="12" spans="1:14" x14ac:dyDescent="0.25">
      <c r="A12" s="85"/>
      <c r="B12" s="87"/>
      <c r="C12" s="8" t="s">
        <v>12</v>
      </c>
      <c r="D12" s="8" t="s">
        <v>20</v>
      </c>
      <c r="E12" s="8">
        <v>1200</v>
      </c>
      <c r="F12" s="66"/>
      <c r="G12" s="22">
        <f t="shared" si="1"/>
        <v>0</v>
      </c>
      <c r="H12" s="26">
        <f t="shared" si="0"/>
        <v>0</v>
      </c>
      <c r="J12" s="35"/>
      <c r="K12" s="35"/>
      <c r="L12" s="35"/>
      <c r="M12" s="35"/>
      <c r="N12" s="35"/>
    </row>
    <row r="13" spans="1:14" x14ac:dyDescent="0.25">
      <c r="A13" s="85"/>
      <c r="B13" s="87"/>
      <c r="C13" s="10" t="s">
        <v>13</v>
      </c>
      <c r="D13" s="10" t="s">
        <v>20</v>
      </c>
      <c r="E13" s="10">
        <v>120</v>
      </c>
      <c r="F13" s="67"/>
      <c r="G13" s="21">
        <f t="shared" si="1"/>
        <v>0</v>
      </c>
      <c r="H13" s="25">
        <f t="shared" si="0"/>
        <v>0</v>
      </c>
      <c r="J13" s="35"/>
      <c r="K13" s="35"/>
      <c r="L13" s="35"/>
      <c r="M13" s="35"/>
      <c r="N13" s="35"/>
    </row>
    <row r="14" spans="1:14" x14ac:dyDescent="0.25">
      <c r="A14" s="85"/>
      <c r="B14" s="87"/>
      <c r="C14" s="8" t="s">
        <v>42</v>
      </c>
      <c r="D14" s="8" t="s">
        <v>43</v>
      </c>
      <c r="E14" s="8">
        <f>750*2</f>
        <v>1500</v>
      </c>
      <c r="F14" s="66"/>
      <c r="G14" s="22">
        <f t="shared" si="1"/>
        <v>0</v>
      </c>
      <c r="H14" s="26">
        <f t="shared" si="0"/>
        <v>0</v>
      </c>
      <c r="J14" s="35"/>
      <c r="K14" s="35"/>
      <c r="L14" s="35"/>
      <c r="M14" s="35"/>
      <c r="N14" s="35"/>
    </row>
    <row r="15" spans="1:14" x14ac:dyDescent="0.25">
      <c r="A15" s="85"/>
      <c r="B15" s="87"/>
      <c r="C15" s="6" t="s">
        <v>14</v>
      </c>
      <c r="D15" s="6" t="s">
        <v>8</v>
      </c>
      <c r="E15" s="6">
        <v>2</v>
      </c>
      <c r="F15" s="66"/>
      <c r="G15" s="21">
        <f t="shared" si="1"/>
        <v>0</v>
      </c>
      <c r="H15" s="25">
        <f t="shared" si="0"/>
        <v>0</v>
      </c>
      <c r="J15" s="35"/>
      <c r="K15" s="35"/>
      <c r="L15" s="35"/>
      <c r="M15" s="35"/>
      <c r="N15" s="35"/>
    </row>
    <row r="16" spans="1:14" x14ac:dyDescent="0.25">
      <c r="A16" s="85"/>
      <c r="B16" s="88"/>
      <c r="C16" s="73" t="s">
        <v>15</v>
      </c>
      <c r="D16" s="73"/>
      <c r="E16" s="73"/>
      <c r="F16" s="73"/>
      <c r="G16" s="28">
        <f>SUM(G9:G15)</f>
        <v>0</v>
      </c>
      <c r="H16" s="29">
        <f t="shared" si="0"/>
        <v>0</v>
      </c>
      <c r="J16" s="35"/>
      <c r="K16" s="35"/>
      <c r="L16" s="35"/>
      <c r="M16" s="35"/>
      <c r="N16" s="35"/>
    </row>
    <row r="17" spans="1:16" x14ac:dyDescent="0.25">
      <c r="A17" s="37" t="s">
        <v>190</v>
      </c>
      <c r="B17" s="38" t="s">
        <v>223</v>
      </c>
      <c r="C17" s="9" t="s">
        <v>9</v>
      </c>
      <c r="D17" s="9" t="s">
        <v>8</v>
      </c>
      <c r="E17" s="9">
        <v>1</v>
      </c>
      <c r="F17" s="64"/>
      <c r="G17" s="22">
        <f t="shared" ref="G17:G25" si="3">F17*E17</f>
        <v>0</v>
      </c>
      <c r="H17" s="26">
        <f t="shared" si="0"/>
        <v>0</v>
      </c>
      <c r="J17" s="35"/>
      <c r="K17" s="35"/>
      <c r="L17" s="35"/>
      <c r="M17" s="35"/>
      <c r="N17" s="35"/>
    </row>
    <row r="18" spans="1:16" x14ac:dyDescent="0.25">
      <c r="A18" s="36" t="s">
        <v>191</v>
      </c>
      <c r="B18" s="5" t="s">
        <v>232</v>
      </c>
      <c r="C18" s="5" t="s">
        <v>9</v>
      </c>
      <c r="D18" s="5" t="s">
        <v>8</v>
      </c>
      <c r="E18" s="5">
        <v>1</v>
      </c>
      <c r="F18" s="64"/>
      <c r="G18" s="21">
        <f t="shared" si="3"/>
        <v>0</v>
      </c>
      <c r="H18" s="25">
        <f t="shared" si="0"/>
        <v>0</v>
      </c>
      <c r="J18" s="35"/>
      <c r="K18" s="35"/>
      <c r="L18" s="35"/>
      <c r="M18" s="35"/>
      <c r="N18" s="35"/>
    </row>
    <row r="19" spans="1:16" x14ac:dyDescent="0.25">
      <c r="A19" s="37" t="s">
        <v>192</v>
      </c>
      <c r="B19" s="9" t="s">
        <v>234</v>
      </c>
      <c r="C19" s="9" t="s">
        <v>9</v>
      </c>
      <c r="D19" s="9" t="s">
        <v>8</v>
      </c>
      <c r="E19" s="9">
        <v>1</v>
      </c>
      <c r="F19" s="64"/>
      <c r="G19" s="22">
        <f t="shared" si="3"/>
        <v>0</v>
      </c>
      <c r="H19" s="26">
        <f t="shared" si="0"/>
        <v>0</v>
      </c>
      <c r="J19" s="35"/>
      <c r="K19" s="35"/>
      <c r="L19" s="35"/>
      <c r="M19" s="35"/>
      <c r="N19" s="35"/>
    </row>
    <row r="20" spans="1:16" x14ac:dyDescent="0.25">
      <c r="A20" s="36" t="s">
        <v>193</v>
      </c>
      <c r="B20" s="5" t="s">
        <v>21</v>
      </c>
      <c r="C20" s="5" t="s">
        <v>9</v>
      </c>
      <c r="D20" s="5" t="s">
        <v>8</v>
      </c>
      <c r="E20" s="5">
        <v>1</v>
      </c>
      <c r="F20" s="64"/>
      <c r="G20" s="21">
        <f t="shared" si="3"/>
        <v>0</v>
      </c>
      <c r="H20" s="25">
        <f t="shared" si="0"/>
        <v>0</v>
      </c>
      <c r="J20" s="35"/>
      <c r="K20" s="35"/>
      <c r="L20" s="35"/>
      <c r="M20" s="35"/>
      <c r="N20" s="35"/>
    </row>
    <row r="21" spans="1:16" x14ac:dyDescent="0.25">
      <c r="A21" s="37" t="s">
        <v>194</v>
      </c>
      <c r="B21" s="9" t="s">
        <v>22</v>
      </c>
      <c r="C21" s="9" t="s">
        <v>9</v>
      </c>
      <c r="D21" s="9" t="s">
        <v>8</v>
      </c>
      <c r="E21" s="9">
        <v>1</v>
      </c>
      <c r="F21" s="64"/>
      <c r="G21" s="22">
        <f t="shared" si="3"/>
        <v>0</v>
      </c>
      <c r="H21" s="26">
        <f t="shared" si="0"/>
        <v>0</v>
      </c>
    </row>
    <row r="22" spans="1:16" x14ac:dyDescent="0.25">
      <c r="A22" s="36" t="s">
        <v>196</v>
      </c>
      <c r="B22" s="5" t="s">
        <v>23</v>
      </c>
      <c r="C22" s="5" t="s">
        <v>9</v>
      </c>
      <c r="D22" s="5" t="s">
        <v>8</v>
      </c>
      <c r="E22" s="5">
        <v>1</v>
      </c>
      <c r="F22" s="64"/>
      <c r="G22" s="21">
        <f t="shared" si="3"/>
        <v>0</v>
      </c>
      <c r="H22" s="25">
        <f t="shared" si="0"/>
        <v>0</v>
      </c>
    </row>
    <row r="23" spans="1:16" x14ac:dyDescent="0.25">
      <c r="A23" s="37" t="s">
        <v>261</v>
      </c>
      <c r="B23" s="9" t="s">
        <v>24</v>
      </c>
      <c r="C23" s="9" t="s">
        <v>9</v>
      </c>
      <c r="D23" s="9" t="s">
        <v>8</v>
      </c>
      <c r="E23" s="9">
        <v>1</v>
      </c>
      <c r="F23" s="64"/>
      <c r="G23" s="22">
        <f t="shared" si="3"/>
        <v>0</v>
      </c>
      <c r="H23" s="26">
        <f t="shared" si="0"/>
        <v>0</v>
      </c>
    </row>
    <row r="24" spans="1:16" x14ac:dyDescent="0.25">
      <c r="A24" s="36" t="s">
        <v>262</v>
      </c>
      <c r="B24" s="5" t="s">
        <v>52</v>
      </c>
      <c r="C24" s="5" t="s">
        <v>9</v>
      </c>
      <c r="D24" s="5" t="s">
        <v>8</v>
      </c>
      <c r="E24" s="5">
        <v>1</v>
      </c>
      <c r="F24" s="64"/>
      <c r="G24" s="21">
        <f t="shared" si="3"/>
        <v>0</v>
      </c>
      <c r="H24" s="25">
        <f t="shared" si="0"/>
        <v>0</v>
      </c>
    </row>
    <row r="25" spans="1:16" s="69" customFormat="1" x14ac:dyDescent="0.25">
      <c r="A25" s="96" t="s">
        <v>267</v>
      </c>
      <c r="B25" s="9" t="s">
        <v>264</v>
      </c>
      <c r="C25" s="9" t="s">
        <v>265</v>
      </c>
      <c r="D25" s="9" t="s">
        <v>266</v>
      </c>
      <c r="E25" s="9">
        <v>1</v>
      </c>
      <c r="F25" s="95">
        <f>SUM(G5:G8,G16:G24)*0.1</f>
        <v>0</v>
      </c>
      <c r="G25" s="22">
        <f t="shared" si="3"/>
        <v>0</v>
      </c>
      <c r="H25" s="26">
        <f t="shared" si="0"/>
        <v>0</v>
      </c>
      <c r="L25"/>
    </row>
    <row r="26" spans="1:16" x14ac:dyDescent="0.25">
      <c r="A26" s="39" t="s">
        <v>235</v>
      </c>
      <c r="B26" s="74" t="s">
        <v>26</v>
      </c>
      <c r="C26" s="74"/>
      <c r="D26" s="33" t="s">
        <v>8</v>
      </c>
      <c r="E26" s="33">
        <v>1</v>
      </c>
      <c r="F26" s="64"/>
      <c r="G26" s="23">
        <f>F26*E26</f>
        <v>0</v>
      </c>
      <c r="H26" s="27">
        <f t="shared" si="0"/>
        <v>0</v>
      </c>
    </row>
    <row r="27" spans="1:16" ht="16.2" thickBot="1" x14ac:dyDescent="0.3">
      <c r="A27" s="75" t="s">
        <v>27</v>
      </c>
      <c r="B27" s="76"/>
      <c r="C27" s="76"/>
      <c r="D27" s="76"/>
      <c r="E27" s="76"/>
      <c r="F27" s="76"/>
      <c r="G27" s="30">
        <f>SUM(G5:G8,G16:G26)</f>
        <v>0</v>
      </c>
      <c r="H27" s="31">
        <f t="shared" si="0"/>
        <v>0</v>
      </c>
    </row>
  </sheetData>
  <customSheetViews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1"/>
    </customSheetView>
  </customSheetViews>
  <mergeCells count="7">
    <mergeCell ref="A27:F27"/>
    <mergeCell ref="A1:H1"/>
    <mergeCell ref="A2:H2"/>
    <mergeCell ref="B26:C26"/>
    <mergeCell ref="A9:A16"/>
    <mergeCell ref="B9:B16"/>
    <mergeCell ref="C16:F16"/>
  </mergeCells>
  <pageMargins left="0.7" right="0.7" top="0.75" bottom="0.75" header="0.3" footer="0.3"/>
  <pageSetup orientation="portrait" r:id="rId2"/>
  <ignoredErrors>
    <ignoredError sqref="G16" formula="1"/>
    <ignoredError sqref="A5:A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2" bestFit="1" customWidth="1"/>
    <col min="2" max="2" width="28.59765625" style="2" bestFit="1" customWidth="1"/>
    <col min="3" max="3" width="24.5" style="2" bestFit="1" customWidth="1"/>
    <col min="4" max="4" width="12" style="2" bestFit="1" customWidth="1"/>
    <col min="5" max="5" width="4.5" style="2" bestFit="1" customWidth="1"/>
    <col min="6" max="6" width="9.5" style="2" bestFit="1" customWidth="1"/>
    <col min="7" max="7" width="9.19921875" style="19" bestFit="1" customWidth="1"/>
    <col min="8" max="8" width="8.8984375" style="19" bestFit="1" customWidth="1"/>
    <col min="9" max="11" width="9" style="2"/>
    <col min="13" max="16384" width="9" style="2"/>
  </cols>
  <sheetData>
    <row r="1" spans="1:12" x14ac:dyDescent="0.25">
      <c r="A1" s="80" t="s">
        <v>197</v>
      </c>
      <c r="B1" s="80"/>
      <c r="C1" s="80"/>
      <c r="D1" s="80"/>
      <c r="E1" s="80"/>
      <c r="F1" s="80"/>
      <c r="G1" s="80"/>
      <c r="H1" s="80"/>
      <c r="I1" s="4"/>
      <c r="J1" s="4"/>
    </row>
    <row r="2" spans="1:12" x14ac:dyDescent="0.25">
      <c r="A2" s="81" t="s">
        <v>198</v>
      </c>
      <c r="B2" s="81"/>
      <c r="C2" s="81"/>
      <c r="D2" s="81"/>
      <c r="E2" s="81"/>
      <c r="F2" s="81"/>
      <c r="G2" s="81"/>
      <c r="H2" s="81"/>
    </row>
    <row r="3" spans="1:12" ht="16.2" thickBot="1" x14ac:dyDescent="0.3">
      <c r="A3" s="42"/>
      <c r="B3" s="42"/>
      <c r="C3" s="42"/>
      <c r="D3" s="42"/>
      <c r="E3" s="42"/>
      <c r="F3" s="42"/>
    </row>
    <row r="4" spans="1:12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2" x14ac:dyDescent="0.25">
      <c r="A5" s="43" t="s">
        <v>226</v>
      </c>
      <c r="B5" s="5" t="s">
        <v>6</v>
      </c>
      <c r="C5" s="5" t="s">
        <v>9</v>
      </c>
      <c r="D5" s="5" t="s">
        <v>8</v>
      </c>
      <c r="E5" s="5">
        <v>1</v>
      </c>
      <c r="F5" s="89"/>
      <c r="G5" s="21">
        <f>F5*E5</f>
        <v>0</v>
      </c>
      <c r="H5" s="25">
        <f t="shared" ref="H5:H25" si="0">G5*VAT</f>
        <v>0</v>
      </c>
    </row>
    <row r="6" spans="1:12" x14ac:dyDescent="0.25">
      <c r="A6" s="44" t="s">
        <v>227</v>
      </c>
      <c r="B6" s="9" t="s">
        <v>7</v>
      </c>
      <c r="C6" s="9" t="s">
        <v>9</v>
      </c>
      <c r="D6" s="9" t="s">
        <v>8</v>
      </c>
      <c r="E6" s="9">
        <v>1</v>
      </c>
      <c r="F6" s="89"/>
      <c r="G6" s="22">
        <f t="shared" ref="G6:G14" si="1">F6*E6</f>
        <v>0</v>
      </c>
      <c r="H6" s="26">
        <f t="shared" si="0"/>
        <v>0</v>
      </c>
    </row>
    <row r="7" spans="1:12" x14ac:dyDescent="0.25">
      <c r="A7" s="43" t="s">
        <v>228</v>
      </c>
      <c r="B7" s="5" t="s">
        <v>16</v>
      </c>
      <c r="C7" s="5" t="s">
        <v>9</v>
      </c>
      <c r="D7" s="5" t="s">
        <v>8</v>
      </c>
      <c r="E7" s="5">
        <v>1</v>
      </c>
      <c r="F7" s="89"/>
      <c r="G7" s="21">
        <f t="shared" si="1"/>
        <v>0</v>
      </c>
      <c r="H7" s="25">
        <f t="shared" si="0"/>
        <v>0</v>
      </c>
    </row>
    <row r="8" spans="1:12" x14ac:dyDescent="0.25">
      <c r="A8" s="44">
        <v>1.4</v>
      </c>
      <c r="B8" s="9" t="s">
        <v>17</v>
      </c>
      <c r="C8" s="9" t="s">
        <v>9</v>
      </c>
      <c r="D8" s="9" t="s">
        <v>8</v>
      </c>
      <c r="E8" s="9">
        <v>1</v>
      </c>
      <c r="F8" s="89"/>
      <c r="G8" s="22">
        <f t="shared" si="1"/>
        <v>0</v>
      </c>
      <c r="H8" s="26">
        <f t="shared" si="0"/>
        <v>0</v>
      </c>
    </row>
    <row r="9" spans="1:12" s="35" customFormat="1" x14ac:dyDescent="0.25">
      <c r="A9" s="43">
        <v>1.5</v>
      </c>
      <c r="B9" s="41" t="s">
        <v>223</v>
      </c>
      <c r="C9" s="48" t="s">
        <v>9</v>
      </c>
      <c r="D9" s="49" t="s">
        <v>8</v>
      </c>
      <c r="E9" s="49">
        <v>1</v>
      </c>
      <c r="F9" s="94"/>
      <c r="G9" s="21">
        <f t="shared" ref="G9" si="2">F9*E9</f>
        <v>0</v>
      </c>
      <c r="H9" s="25">
        <f t="shared" si="0"/>
        <v>0</v>
      </c>
      <c r="L9"/>
    </row>
    <row r="10" spans="1:12" x14ac:dyDescent="0.25">
      <c r="A10" s="82" t="s">
        <v>224</v>
      </c>
      <c r="B10" s="77" t="s">
        <v>10</v>
      </c>
      <c r="C10" s="14" t="s">
        <v>263</v>
      </c>
      <c r="D10" s="15" t="s">
        <v>19</v>
      </c>
      <c r="E10" s="15">
        <v>1000</v>
      </c>
      <c r="F10" s="90"/>
      <c r="G10" s="22">
        <f t="shared" si="1"/>
        <v>0</v>
      </c>
      <c r="H10" s="26">
        <f t="shared" si="0"/>
        <v>0</v>
      </c>
    </row>
    <row r="11" spans="1:12" x14ac:dyDescent="0.25">
      <c r="A11" s="83"/>
      <c r="B11" s="78"/>
      <c r="C11" s="7" t="s">
        <v>11</v>
      </c>
      <c r="D11" s="6" t="s">
        <v>8</v>
      </c>
      <c r="E11" s="6">
        <v>1</v>
      </c>
      <c r="F11" s="91"/>
      <c r="G11" s="21">
        <f t="shared" si="1"/>
        <v>0</v>
      </c>
      <c r="H11" s="25">
        <f t="shared" si="0"/>
        <v>0</v>
      </c>
    </row>
    <row r="12" spans="1:12" x14ac:dyDescent="0.25">
      <c r="A12" s="83"/>
      <c r="B12" s="78"/>
      <c r="C12" s="16" t="s">
        <v>12</v>
      </c>
      <c r="D12" s="8" t="s">
        <v>20</v>
      </c>
      <c r="E12" s="8">
        <v>1200</v>
      </c>
      <c r="F12" s="91"/>
      <c r="G12" s="22">
        <f t="shared" si="1"/>
        <v>0</v>
      </c>
      <c r="H12" s="26">
        <f t="shared" si="0"/>
        <v>0</v>
      </c>
    </row>
    <row r="13" spans="1:12" x14ac:dyDescent="0.25">
      <c r="A13" s="83"/>
      <c r="B13" s="78"/>
      <c r="C13" s="7" t="s">
        <v>13</v>
      </c>
      <c r="D13" s="6" t="s">
        <v>20</v>
      </c>
      <c r="E13" s="6">
        <v>150</v>
      </c>
      <c r="F13" s="91"/>
      <c r="G13" s="21">
        <f t="shared" si="1"/>
        <v>0</v>
      </c>
      <c r="H13" s="25">
        <f t="shared" si="0"/>
        <v>0</v>
      </c>
    </row>
    <row r="14" spans="1:12" x14ac:dyDescent="0.25">
      <c r="A14" s="83"/>
      <c r="B14" s="78"/>
      <c r="C14" s="17" t="s">
        <v>14</v>
      </c>
      <c r="D14" s="18" t="s">
        <v>8</v>
      </c>
      <c r="E14" s="18">
        <v>1</v>
      </c>
      <c r="F14" s="92"/>
      <c r="G14" s="22">
        <f t="shared" si="1"/>
        <v>0</v>
      </c>
      <c r="H14" s="26">
        <f t="shared" si="0"/>
        <v>0</v>
      </c>
    </row>
    <row r="15" spans="1:12" x14ac:dyDescent="0.25">
      <c r="A15" s="83"/>
      <c r="B15" s="79"/>
      <c r="C15" s="73" t="s">
        <v>15</v>
      </c>
      <c r="D15" s="73"/>
      <c r="E15" s="73"/>
      <c r="F15" s="73"/>
      <c r="G15" s="28">
        <f>SUM(G10:G14)</f>
        <v>0</v>
      </c>
      <c r="H15" s="29">
        <f t="shared" si="0"/>
        <v>0</v>
      </c>
    </row>
    <row r="16" spans="1:12" x14ac:dyDescent="0.25">
      <c r="A16" s="43" t="s">
        <v>225</v>
      </c>
      <c r="B16" s="5" t="s">
        <v>232</v>
      </c>
      <c r="C16" s="5" t="s">
        <v>9</v>
      </c>
      <c r="D16" s="5" t="s">
        <v>8</v>
      </c>
      <c r="E16" s="5">
        <v>1</v>
      </c>
      <c r="F16" s="89"/>
      <c r="G16" s="21">
        <f t="shared" ref="G16" si="3">F16*E16</f>
        <v>0</v>
      </c>
      <c r="H16" s="25">
        <f t="shared" si="0"/>
        <v>0</v>
      </c>
    </row>
    <row r="17" spans="1:12" s="50" customFormat="1" x14ac:dyDescent="0.25">
      <c r="A17" s="44" t="s">
        <v>229</v>
      </c>
      <c r="B17" s="9" t="s">
        <v>234</v>
      </c>
      <c r="C17" s="9" t="s">
        <v>9</v>
      </c>
      <c r="D17" s="9" t="s">
        <v>8</v>
      </c>
      <c r="E17" s="9">
        <v>1</v>
      </c>
      <c r="F17" s="89"/>
      <c r="G17" s="22">
        <f t="shared" ref="G17:G23" si="4">F17*E17</f>
        <v>0</v>
      </c>
      <c r="H17" s="26">
        <f t="shared" si="0"/>
        <v>0</v>
      </c>
      <c r="L17" s="51"/>
    </row>
    <row r="18" spans="1:12" s="35" customFormat="1" x14ac:dyDescent="0.25">
      <c r="A18" s="43" t="s">
        <v>230</v>
      </c>
      <c r="B18" s="5" t="s">
        <v>21</v>
      </c>
      <c r="C18" s="5" t="s">
        <v>9</v>
      </c>
      <c r="D18" s="5" t="s">
        <v>8</v>
      </c>
      <c r="E18" s="5">
        <v>1</v>
      </c>
      <c r="F18" s="89"/>
      <c r="G18" s="21">
        <f t="shared" si="4"/>
        <v>0</v>
      </c>
      <c r="H18" s="25">
        <f t="shared" si="0"/>
        <v>0</v>
      </c>
      <c r="L18"/>
    </row>
    <row r="19" spans="1:12" s="50" customFormat="1" x14ac:dyDescent="0.25">
      <c r="A19" s="44" t="s">
        <v>25</v>
      </c>
      <c r="B19" s="9" t="s">
        <v>22</v>
      </c>
      <c r="C19" s="9" t="s">
        <v>9</v>
      </c>
      <c r="D19" s="9" t="s">
        <v>8</v>
      </c>
      <c r="E19" s="9">
        <v>1</v>
      </c>
      <c r="F19" s="89"/>
      <c r="G19" s="22">
        <f t="shared" si="4"/>
        <v>0</v>
      </c>
      <c r="H19" s="26">
        <f t="shared" si="0"/>
        <v>0</v>
      </c>
      <c r="L19" s="51"/>
    </row>
    <row r="20" spans="1:12" s="35" customFormat="1" x14ac:dyDescent="0.25">
      <c r="A20" s="43" t="s">
        <v>53</v>
      </c>
      <c r="B20" s="5" t="s">
        <v>23</v>
      </c>
      <c r="C20" s="5" t="s">
        <v>9</v>
      </c>
      <c r="D20" s="5" t="s">
        <v>8</v>
      </c>
      <c r="E20" s="5">
        <v>1</v>
      </c>
      <c r="F20" s="89"/>
      <c r="G20" s="21">
        <f t="shared" si="4"/>
        <v>0</v>
      </c>
      <c r="H20" s="25">
        <f t="shared" si="0"/>
        <v>0</v>
      </c>
      <c r="L20"/>
    </row>
    <row r="21" spans="1:12" x14ac:dyDescent="0.25">
      <c r="A21" s="44" t="s">
        <v>231</v>
      </c>
      <c r="B21" s="9" t="s">
        <v>24</v>
      </c>
      <c r="C21" s="9" t="s">
        <v>9</v>
      </c>
      <c r="D21" s="9" t="s">
        <v>8</v>
      </c>
      <c r="E21" s="9">
        <v>1</v>
      </c>
      <c r="F21" s="89"/>
      <c r="G21" s="22">
        <f t="shared" si="4"/>
        <v>0</v>
      </c>
      <c r="H21" s="26">
        <f t="shared" si="0"/>
        <v>0</v>
      </c>
    </row>
    <row r="22" spans="1:12" x14ac:dyDescent="0.25">
      <c r="A22" s="43" t="s">
        <v>233</v>
      </c>
      <c r="B22" s="5" t="s">
        <v>52</v>
      </c>
      <c r="C22" s="5" t="s">
        <v>9</v>
      </c>
      <c r="D22" s="5" t="s">
        <v>8</v>
      </c>
      <c r="E22" s="5">
        <v>1</v>
      </c>
      <c r="F22" s="89"/>
      <c r="G22" s="21">
        <f t="shared" si="4"/>
        <v>0</v>
      </c>
      <c r="H22" s="25">
        <f t="shared" si="0"/>
        <v>0</v>
      </c>
    </row>
    <row r="23" spans="1:12" s="69" customFormat="1" x14ac:dyDescent="0.25">
      <c r="A23" s="96" t="s">
        <v>267</v>
      </c>
      <c r="B23" s="9" t="s">
        <v>264</v>
      </c>
      <c r="C23" s="9" t="s">
        <v>265</v>
      </c>
      <c r="D23" s="9" t="s">
        <v>266</v>
      </c>
      <c r="E23" s="9">
        <v>1</v>
      </c>
      <c r="F23" s="95">
        <f>SUM(G5:G9,G15:G22)*0.1</f>
        <v>0</v>
      </c>
      <c r="G23" s="22">
        <f t="shared" si="4"/>
        <v>0</v>
      </c>
      <c r="H23" s="26">
        <f t="shared" si="0"/>
        <v>0</v>
      </c>
      <c r="L23"/>
    </row>
    <row r="24" spans="1:12" x14ac:dyDescent="0.25">
      <c r="A24" s="39" t="s">
        <v>235</v>
      </c>
      <c r="B24" s="74" t="s">
        <v>26</v>
      </c>
      <c r="C24" s="74"/>
      <c r="D24" s="40" t="s">
        <v>8</v>
      </c>
      <c r="E24" s="40">
        <v>1</v>
      </c>
      <c r="F24" s="89"/>
      <c r="G24" s="23">
        <f>F24*E24</f>
        <v>0</v>
      </c>
      <c r="H24" s="27">
        <f t="shared" si="0"/>
        <v>0</v>
      </c>
    </row>
    <row r="25" spans="1:12" ht="16.2" thickBot="1" x14ac:dyDescent="0.3">
      <c r="A25" s="75" t="s">
        <v>27</v>
      </c>
      <c r="B25" s="76"/>
      <c r="C25" s="76"/>
      <c r="D25" s="76"/>
      <c r="E25" s="76"/>
      <c r="F25" s="76"/>
      <c r="G25" s="30">
        <f>SUM(G5:G9,G15:G24)</f>
        <v>0</v>
      </c>
      <c r="H25" s="31">
        <f t="shared" si="0"/>
        <v>0</v>
      </c>
    </row>
  </sheetData>
  <customSheetViews>
    <customSheetView guid="{CE49E199-E55F-4247-BF37-857669794994}" showPageBreaks="1" printArea="1" view="pageBreakPreview">
      <selection sqref="A1:H1"/>
      <pageMargins left="0.7" right="0.7" top="0.75" bottom="0.75" header="0.3" footer="0.3"/>
      <pageSetup orientation="portrait" r:id="rId1"/>
    </customSheetView>
  </customSheetViews>
  <mergeCells count="7">
    <mergeCell ref="C15:F15"/>
    <mergeCell ref="B24:C24"/>
    <mergeCell ref="A25:F25"/>
    <mergeCell ref="B10:B15"/>
    <mergeCell ref="A1:H1"/>
    <mergeCell ref="A2:H2"/>
    <mergeCell ref="A10:A15"/>
  </mergeCells>
  <pageMargins left="0.7" right="0.7" top="0.75" bottom="0.75" header="0.3" footer="0.3"/>
  <pageSetup orientation="portrait" r:id="rId2"/>
  <ignoredErrors>
    <ignoredError sqref="A5:A7 A10 A21:A22 A16:A20" numberStoredAsText="1"/>
    <ignoredError sqref="G1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2" bestFit="1" customWidth="1"/>
    <col min="2" max="2" width="28.59765625" style="2" bestFit="1" customWidth="1"/>
    <col min="3" max="3" width="24.5" style="2" bestFit="1" customWidth="1"/>
    <col min="4" max="4" width="12" style="2" bestFit="1" customWidth="1"/>
    <col min="5" max="5" width="4.59765625" style="2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2"/>
  </cols>
  <sheetData>
    <row r="1" spans="1:17" x14ac:dyDescent="0.25">
      <c r="A1" s="80" t="s">
        <v>199</v>
      </c>
      <c r="B1" s="80"/>
      <c r="C1" s="80"/>
      <c r="D1" s="80"/>
      <c r="E1" s="80"/>
      <c r="F1" s="80"/>
      <c r="G1" s="80"/>
      <c r="H1" s="80"/>
      <c r="I1" s="4"/>
      <c r="J1" s="4"/>
    </row>
    <row r="2" spans="1:17" x14ac:dyDescent="0.25">
      <c r="A2" s="81" t="s">
        <v>200</v>
      </c>
      <c r="B2" s="81"/>
      <c r="C2" s="81"/>
      <c r="D2" s="81"/>
      <c r="E2" s="81"/>
      <c r="F2" s="81"/>
      <c r="G2" s="81"/>
      <c r="H2" s="81"/>
      <c r="K2" s="45"/>
    </row>
    <row r="3" spans="1:17" ht="16.2" thickBot="1" x14ac:dyDescent="0.3">
      <c r="A3" s="42"/>
      <c r="B3" s="42"/>
      <c r="C3" s="42"/>
      <c r="D3" s="42"/>
      <c r="E3" s="42"/>
      <c r="K3" s="45"/>
    </row>
    <row r="4" spans="1:17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  <c r="M4" s="35"/>
      <c r="N4" s="35"/>
      <c r="O4" s="35"/>
      <c r="P4" s="35"/>
      <c r="Q4" s="35"/>
    </row>
    <row r="5" spans="1:17" x14ac:dyDescent="0.25">
      <c r="A5" s="43" t="s">
        <v>36</v>
      </c>
      <c r="B5" s="5" t="s">
        <v>6</v>
      </c>
      <c r="C5" s="5" t="s">
        <v>9</v>
      </c>
      <c r="D5" s="5" t="s">
        <v>8</v>
      </c>
      <c r="E5" s="5">
        <v>1</v>
      </c>
      <c r="F5" s="89"/>
      <c r="G5" s="21">
        <f>F5*E5</f>
        <v>0</v>
      </c>
      <c r="H5" s="25">
        <f t="shared" ref="H5:H26" si="0">G5*VAT</f>
        <v>0</v>
      </c>
      <c r="M5" s="35"/>
      <c r="N5" s="35"/>
      <c r="O5" s="35"/>
      <c r="P5" s="35"/>
      <c r="Q5" s="35"/>
    </row>
    <row r="6" spans="1:17" x14ac:dyDescent="0.25">
      <c r="A6" s="44" t="s">
        <v>37</v>
      </c>
      <c r="B6" s="9" t="s">
        <v>7</v>
      </c>
      <c r="C6" s="9" t="s">
        <v>9</v>
      </c>
      <c r="D6" s="9" t="s">
        <v>8</v>
      </c>
      <c r="E6" s="9">
        <v>1</v>
      </c>
      <c r="F6" s="89"/>
      <c r="G6" s="22">
        <f t="shared" ref="G6:G12" si="1">F6*E6</f>
        <v>0</v>
      </c>
      <c r="H6" s="26">
        <f t="shared" si="0"/>
        <v>0</v>
      </c>
      <c r="M6" s="35"/>
      <c r="N6" s="35"/>
      <c r="O6" s="35"/>
      <c r="P6" s="35"/>
      <c r="Q6" s="35"/>
    </row>
    <row r="7" spans="1:17" x14ac:dyDescent="0.25">
      <c r="A7" s="43" t="s">
        <v>38</v>
      </c>
      <c r="B7" s="5" t="s">
        <v>16</v>
      </c>
      <c r="C7" s="5" t="s">
        <v>9</v>
      </c>
      <c r="D7" s="5" t="s">
        <v>8</v>
      </c>
      <c r="E7" s="5">
        <v>1</v>
      </c>
      <c r="F7" s="89"/>
      <c r="G7" s="21">
        <f t="shared" si="1"/>
        <v>0</v>
      </c>
      <c r="H7" s="25">
        <f t="shared" si="0"/>
        <v>0</v>
      </c>
      <c r="M7" s="35"/>
      <c r="N7" s="35"/>
      <c r="O7" s="35"/>
      <c r="P7" s="35"/>
      <c r="Q7" s="35"/>
    </row>
    <row r="8" spans="1:17" x14ac:dyDescent="0.25">
      <c r="A8" s="82" t="s">
        <v>44</v>
      </c>
      <c r="B8" s="77" t="s">
        <v>10</v>
      </c>
      <c r="C8" s="15" t="s">
        <v>263</v>
      </c>
      <c r="D8" s="15" t="s">
        <v>19</v>
      </c>
      <c r="E8" s="15">
        <v>1500</v>
      </c>
      <c r="F8" s="90"/>
      <c r="G8" s="22">
        <f t="shared" si="1"/>
        <v>0</v>
      </c>
      <c r="H8" s="26">
        <f t="shared" si="0"/>
        <v>0</v>
      </c>
      <c r="M8" s="35"/>
      <c r="N8" s="35"/>
      <c r="O8" s="35"/>
      <c r="P8" s="35"/>
      <c r="Q8" s="35"/>
    </row>
    <row r="9" spans="1:17" x14ac:dyDescent="0.25">
      <c r="A9" s="83"/>
      <c r="B9" s="78"/>
      <c r="C9" s="6" t="s">
        <v>40</v>
      </c>
      <c r="D9" s="6" t="s">
        <v>41</v>
      </c>
      <c r="E9" s="6">
        <v>12</v>
      </c>
      <c r="F9" s="91"/>
      <c r="G9" s="21">
        <f t="shared" si="1"/>
        <v>0</v>
      </c>
      <c r="H9" s="25">
        <f t="shared" si="0"/>
        <v>0</v>
      </c>
      <c r="M9" s="35"/>
      <c r="N9" s="35"/>
      <c r="O9" s="35"/>
      <c r="P9" s="35"/>
      <c r="Q9" s="35"/>
    </row>
    <row r="10" spans="1:17" x14ac:dyDescent="0.25">
      <c r="A10" s="83"/>
      <c r="B10" s="78"/>
      <c r="C10" s="8" t="s">
        <v>39</v>
      </c>
      <c r="D10" s="8" t="s">
        <v>43</v>
      </c>
      <c r="E10" s="8">
        <v>30.5</v>
      </c>
      <c r="F10" s="91"/>
      <c r="G10" s="22">
        <f t="shared" si="1"/>
        <v>0</v>
      </c>
      <c r="H10" s="26">
        <f t="shared" si="0"/>
        <v>0</v>
      </c>
      <c r="M10" s="35"/>
      <c r="N10" s="35"/>
      <c r="O10" s="35"/>
      <c r="P10" s="35"/>
      <c r="Q10" s="35"/>
    </row>
    <row r="11" spans="1:17" x14ac:dyDescent="0.25">
      <c r="A11" s="83"/>
      <c r="B11" s="78"/>
      <c r="C11" s="6" t="s">
        <v>12</v>
      </c>
      <c r="D11" s="6" t="s">
        <v>20</v>
      </c>
      <c r="E11" s="6">
        <v>1200</v>
      </c>
      <c r="F11" s="91"/>
      <c r="G11" s="21">
        <f t="shared" si="1"/>
        <v>0</v>
      </c>
      <c r="H11" s="25">
        <f t="shared" si="0"/>
        <v>0</v>
      </c>
      <c r="M11" s="35"/>
      <c r="N11" s="35"/>
      <c r="O11" s="35"/>
      <c r="P11" s="35"/>
      <c r="Q11" s="35"/>
    </row>
    <row r="12" spans="1:17" x14ac:dyDescent="0.25">
      <c r="A12" s="83"/>
      <c r="B12" s="78"/>
      <c r="C12" s="18" t="s">
        <v>13</v>
      </c>
      <c r="D12" s="18" t="s">
        <v>20</v>
      </c>
      <c r="E12" s="18">
        <v>50</v>
      </c>
      <c r="F12" s="92"/>
      <c r="G12" s="22">
        <f t="shared" si="1"/>
        <v>0</v>
      </c>
      <c r="H12" s="26">
        <f t="shared" si="0"/>
        <v>0</v>
      </c>
      <c r="M12" s="35"/>
      <c r="N12" s="35"/>
      <c r="O12" s="35"/>
      <c r="P12" s="35"/>
      <c r="Q12" s="35"/>
    </row>
    <row r="13" spans="1:17" s="35" customFormat="1" x14ac:dyDescent="0.25">
      <c r="A13" s="83"/>
      <c r="B13" s="78"/>
      <c r="C13" s="6" t="s">
        <v>42</v>
      </c>
      <c r="D13" s="6" t="s">
        <v>43</v>
      </c>
      <c r="E13" s="6">
        <v>750</v>
      </c>
      <c r="F13" s="91"/>
      <c r="G13" s="21">
        <f t="shared" ref="G13:G14" si="2">F13*E13</f>
        <v>0</v>
      </c>
      <c r="H13" s="25">
        <f t="shared" si="0"/>
        <v>0</v>
      </c>
    </row>
    <row r="14" spans="1:17" s="35" customFormat="1" x14ac:dyDescent="0.25">
      <c r="A14" s="83"/>
      <c r="B14" s="78"/>
      <c r="C14" s="8" t="s">
        <v>14</v>
      </c>
      <c r="D14" s="8" t="s">
        <v>8</v>
      </c>
      <c r="E14" s="8">
        <v>1</v>
      </c>
      <c r="F14" s="91"/>
      <c r="G14" s="22">
        <f t="shared" si="2"/>
        <v>0</v>
      </c>
      <c r="H14" s="26">
        <f t="shared" si="0"/>
        <v>0</v>
      </c>
    </row>
    <row r="15" spans="1:17" x14ac:dyDescent="0.25">
      <c r="A15" s="83"/>
      <c r="B15" s="79"/>
      <c r="C15" s="73" t="s">
        <v>15</v>
      </c>
      <c r="D15" s="73"/>
      <c r="E15" s="73"/>
      <c r="F15" s="73"/>
      <c r="G15" s="28">
        <f>SUM(G8:G14)</f>
        <v>0</v>
      </c>
      <c r="H15" s="29">
        <f t="shared" si="0"/>
        <v>0</v>
      </c>
    </row>
    <row r="16" spans="1:17" s="35" customFormat="1" x14ac:dyDescent="0.25">
      <c r="A16" s="43" t="s">
        <v>45</v>
      </c>
      <c r="B16" s="41" t="s">
        <v>223</v>
      </c>
      <c r="C16" s="5" t="s">
        <v>9</v>
      </c>
      <c r="D16" s="5" t="s">
        <v>8</v>
      </c>
      <c r="E16" s="5">
        <v>1</v>
      </c>
      <c r="F16" s="89"/>
      <c r="G16" s="21">
        <f t="shared" ref="G16" si="3">F16*E16</f>
        <v>0</v>
      </c>
      <c r="H16" s="25">
        <f t="shared" si="0"/>
        <v>0</v>
      </c>
    </row>
    <row r="17" spans="1:12" s="50" customFormat="1" x14ac:dyDescent="0.25">
      <c r="A17" s="44" t="s">
        <v>46</v>
      </c>
      <c r="B17" s="9" t="s">
        <v>232</v>
      </c>
      <c r="C17" s="9" t="s">
        <v>9</v>
      </c>
      <c r="D17" s="9" t="s">
        <v>8</v>
      </c>
      <c r="E17" s="9">
        <v>1</v>
      </c>
      <c r="F17" s="89"/>
      <c r="G17" s="22">
        <f t="shared" ref="G17:G24" si="4">F17*E17</f>
        <v>0</v>
      </c>
      <c r="H17" s="26">
        <f t="shared" si="0"/>
        <v>0</v>
      </c>
    </row>
    <row r="18" spans="1:12" x14ac:dyDescent="0.25">
      <c r="A18" s="43" t="s">
        <v>47</v>
      </c>
      <c r="B18" s="5" t="s">
        <v>234</v>
      </c>
      <c r="C18" s="5" t="s">
        <v>9</v>
      </c>
      <c r="D18" s="5" t="s">
        <v>8</v>
      </c>
      <c r="E18" s="5">
        <v>1</v>
      </c>
      <c r="F18" s="89"/>
      <c r="G18" s="21">
        <f t="shared" si="4"/>
        <v>0</v>
      </c>
      <c r="H18" s="25">
        <f t="shared" si="0"/>
        <v>0</v>
      </c>
    </row>
    <row r="19" spans="1:12" s="50" customFormat="1" x14ac:dyDescent="0.25">
      <c r="A19" s="44" t="s">
        <v>48</v>
      </c>
      <c r="B19" s="9" t="s">
        <v>21</v>
      </c>
      <c r="C19" s="9" t="s">
        <v>9</v>
      </c>
      <c r="D19" s="9" t="s">
        <v>8</v>
      </c>
      <c r="E19" s="9">
        <v>1</v>
      </c>
      <c r="F19" s="89"/>
      <c r="G19" s="22">
        <f t="shared" si="4"/>
        <v>0</v>
      </c>
      <c r="H19" s="26">
        <f t="shared" si="0"/>
        <v>0</v>
      </c>
    </row>
    <row r="20" spans="1:12" x14ac:dyDescent="0.25">
      <c r="A20" s="43" t="s">
        <v>49</v>
      </c>
      <c r="B20" s="5" t="s">
        <v>22</v>
      </c>
      <c r="C20" s="5" t="s">
        <v>9</v>
      </c>
      <c r="D20" s="5" t="s">
        <v>8</v>
      </c>
      <c r="E20" s="5">
        <v>1</v>
      </c>
      <c r="F20" s="89"/>
      <c r="G20" s="21">
        <f t="shared" si="4"/>
        <v>0</v>
      </c>
      <c r="H20" s="25">
        <f t="shared" si="0"/>
        <v>0</v>
      </c>
    </row>
    <row r="21" spans="1:12" s="50" customFormat="1" x14ac:dyDescent="0.25">
      <c r="A21" s="44" t="s">
        <v>50</v>
      </c>
      <c r="B21" s="9" t="s">
        <v>23</v>
      </c>
      <c r="C21" s="9" t="s">
        <v>9</v>
      </c>
      <c r="D21" s="9" t="s">
        <v>8</v>
      </c>
      <c r="E21" s="9">
        <v>1</v>
      </c>
      <c r="F21" s="89"/>
      <c r="G21" s="22">
        <f t="shared" si="4"/>
        <v>0</v>
      </c>
      <c r="H21" s="26">
        <f t="shared" si="0"/>
        <v>0</v>
      </c>
    </row>
    <row r="22" spans="1:12" x14ac:dyDescent="0.25">
      <c r="A22" s="43" t="s">
        <v>51</v>
      </c>
      <c r="B22" s="5" t="s">
        <v>24</v>
      </c>
      <c r="C22" s="5" t="s">
        <v>9</v>
      </c>
      <c r="D22" s="5" t="s">
        <v>8</v>
      </c>
      <c r="E22" s="5">
        <v>1</v>
      </c>
      <c r="F22" s="89"/>
      <c r="G22" s="21">
        <f t="shared" si="4"/>
        <v>0</v>
      </c>
      <c r="H22" s="25">
        <f t="shared" si="0"/>
        <v>0</v>
      </c>
    </row>
    <row r="23" spans="1:12" s="50" customFormat="1" x14ac:dyDescent="0.25">
      <c r="A23" s="44" t="s">
        <v>236</v>
      </c>
      <c r="B23" s="9" t="s">
        <v>52</v>
      </c>
      <c r="C23" s="9" t="s">
        <v>9</v>
      </c>
      <c r="D23" s="9" t="s">
        <v>8</v>
      </c>
      <c r="E23" s="9">
        <v>1</v>
      </c>
      <c r="F23" s="89"/>
      <c r="G23" s="22">
        <f t="shared" si="4"/>
        <v>0</v>
      </c>
      <c r="H23" s="26">
        <f t="shared" si="0"/>
        <v>0</v>
      </c>
    </row>
    <row r="24" spans="1:12" s="69" customFormat="1" x14ac:dyDescent="0.25">
      <c r="A24" s="5" t="s">
        <v>267</v>
      </c>
      <c r="B24" s="5" t="s">
        <v>264</v>
      </c>
      <c r="C24" s="5" t="s">
        <v>265</v>
      </c>
      <c r="D24" s="5" t="s">
        <v>266</v>
      </c>
      <c r="E24" s="5">
        <v>1</v>
      </c>
      <c r="F24" s="93">
        <f>SUM(G5:G7,G15:G23)*0.1</f>
        <v>0</v>
      </c>
      <c r="G24" s="21">
        <f t="shared" si="4"/>
        <v>0</v>
      </c>
      <c r="H24" s="25">
        <f t="shared" si="0"/>
        <v>0</v>
      </c>
      <c r="L24"/>
    </row>
    <row r="25" spans="1:12" x14ac:dyDescent="0.25">
      <c r="A25" s="39" t="s">
        <v>235</v>
      </c>
      <c r="B25" s="74" t="s">
        <v>26</v>
      </c>
      <c r="C25" s="74"/>
      <c r="D25" s="40" t="s">
        <v>8</v>
      </c>
      <c r="E25" s="40">
        <v>1</v>
      </c>
      <c r="F25" s="89"/>
      <c r="G25" s="23">
        <f>F25*E25</f>
        <v>0</v>
      </c>
      <c r="H25" s="27">
        <f t="shared" si="0"/>
        <v>0</v>
      </c>
    </row>
    <row r="26" spans="1:12" ht="16.2" thickBot="1" x14ac:dyDescent="0.3">
      <c r="A26" s="75" t="s">
        <v>27</v>
      </c>
      <c r="B26" s="76"/>
      <c r="C26" s="76"/>
      <c r="D26" s="76"/>
      <c r="E26" s="76"/>
      <c r="F26" s="76"/>
      <c r="G26" s="30">
        <f>SUM(G5:G7,G15:G25)</f>
        <v>0</v>
      </c>
      <c r="H26" s="31">
        <f t="shared" si="0"/>
        <v>0</v>
      </c>
    </row>
  </sheetData>
  <customSheetViews>
    <customSheetView guid="{CE49E199-E55F-4247-BF37-857669794994}" showPageBreaks="1" printArea="1" view="pageBreakPreview">
      <selection sqref="A1:H1"/>
      <pageMargins left="0.7" right="0.7" top="0.75" bottom="0.75" header="0.3" footer="0.3"/>
      <pageSetup orientation="portrait" r:id="rId1"/>
    </customSheetView>
  </customSheetViews>
  <mergeCells count="7">
    <mergeCell ref="A26:F26"/>
    <mergeCell ref="A1:H1"/>
    <mergeCell ref="A2:H2"/>
    <mergeCell ref="C15:F15"/>
    <mergeCell ref="B25:C25"/>
    <mergeCell ref="A8:A15"/>
    <mergeCell ref="B8:B15"/>
  </mergeCells>
  <pageMargins left="0.7" right="0.7" top="0.75" bottom="0.75" header="0.3" footer="0.3"/>
  <pageSetup orientation="portrait" r:id="rId2"/>
  <ignoredErrors>
    <ignoredError sqref="G15" formula="1"/>
    <ignoredError sqref="A16:A23 A5:A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2" bestFit="1" customWidth="1"/>
    <col min="2" max="2" width="28.59765625" style="2" bestFit="1" customWidth="1"/>
    <col min="3" max="3" width="24.5" style="2" bestFit="1" customWidth="1"/>
    <col min="4" max="4" width="12" style="2" bestFit="1" customWidth="1"/>
    <col min="5" max="5" width="4.59765625" style="2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2"/>
  </cols>
  <sheetData>
    <row r="1" spans="1:12" x14ac:dyDescent="0.25">
      <c r="A1" s="80" t="s">
        <v>201</v>
      </c>
      <c r="B1" s="80"/>
      <c r="C1" s="80"/>
      <c r="D1" s="80"/>
      <c r="E1" s="80"/>
      <c r="F1" s="80"/>
      <c r="G1" s="80"/>
      <c r="H1" s="80"/>
      <c r="I1" s="4"/>
      <c r="J1" s="4"/>
    </row>
    <row r="2" spans="1:12" x14ac:dyDescent="0.25">
      <c r="A2" s="81" t="s">
        <v>55</v>
      </c>
      <c r="B2" s="81"/>
      <c r="C2" s="81"/>
      <c r="D2" s="81"/>
      <c r="E2" s="81"/>
      <c r="F2" s="81"/>
      <c r="G2" s="81"/>
      <c r="H2" s="81"/>
      <c r="J2" s="45"/>
    </row>
    <row r="3" spans="1:12" ht="16.2" thickBot="1" x14ac:dyDescent="0.3">
      <c r="A3" s="42"/>
      <c r="B3" s="42"/>
      <c r="C3" s="42"/>
      <c r="D3" s="42"/>
      <c r="E3" s="42"/>
    </row>
    <row r="4" spans="1:12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2" x14ac:dyDescent="0.25">
      <c r="A5" s="43" t="s">
        <v>54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14" si="0">G5*VAT</f>
        <v>0</v>
      </c>
    </row>
    <row r="6" spans="1:12" s="50" customFormat="1" x14ac:dyDescent="0.25">
      <c r="A6" s="44" t="s">
        <v>56</v>
      </c>
      <c r="B6" s="9" t="s">
        <v>16</v>
      </c>
      <c r="C6" s="9" t="s">
        <v>9</v>
      </c>
      <c r="D6" s="9" t="s">
        <v>8</v>
      </c>
      <c r="E6" s="9">
        <v>1</v>
      </c>
      <c r="F6" s="64"/>
      <c r="G6" s="22">
        <f t="shared" ref="G6" si="1">F6*E6</f>
        <v>0</v>
      </c>
      <c r="H6" s="26">
        <f t="shared" si="0"/>
        <v>0</v>
      </c>
    </row>
    <row r="7" spans="1:12" x14ac:dyDescent="0.25">
      <c r="A7" s="43" t="s">
        <v>57</v>
      </c>
      <c r="B7" s="41" t="s">
        <v>223</v>
      </c>
      <c r="C7" s="5" t="s">
        <v>9</v>
      </c>
      <c r="D7" s="5" t="s">
        <v>8</v>
      </c>
      <c r="E7" s="5">
        <v>1</v>
      </c>
      <c r="F7" s="64"/>
      <c r="G7" s="21">
        <f t="shared" ref="G7:G12" si="2">F7*E7</f>
        <v>0</v>
      </c>
      <c r="H7" s="25">
        <f t="shared" si="0"/>
        <v>0</v>
      </c>
    </row>
    <row r="8" spans="1:12" s="50" customFormat="1" x14ac:dyDescent="0.25">
      <c r="A8" s="44" t="s">
        <v>58</v>
      </c>
      <c r="B8" s="9" t="s">
        <v>22</v>
      </c>
      <c r="C8" s="9" t="s">
        <v>9</v>
      </c>
      <c r="D8" s="9" t="s">
        <v>8</v>
      </c>
      <c r="E8" s="9">
        <v>1</v>
      </c>
      <c r="F8" s="64"/>
      <c r="G8" s="22">
        <f t="shared" si="2"/>
        <v>0</v>
      </c>
      <c r="H8" s="26">
        <f t="shared" si="0"/>
        <v>0</v>
      </c>
    </row>
    <row r="9" spans="1:12" x14ac:dyDescent="0.25">
      <c r="A9" s="43" t="s">
        <v>59</v>
      </c>
      <c r="B9" s="5" t="s">
        <v>23</v>
      </c>
      <c r="C9" s="5" t="s">
        <v>9</v>
      </c>
      <c r="D9" s="5" t="s">
        <v>8</v>
      </c>
      <c r="E9" s="5">
        <v>1</v>
      </c>
      <c r="F9" s="64"/>
      <c r="G9" s="21">
        <f t="shared" si="2"/>
        <v>0</v>
      </c>
      <c r="H9" s="25">
        <f t="shared" si="0"/>
        <v>0</v>
      </c>
    </row>
    <row r="10" spans="1:12" s="50" customFormat="1" x14ac:dyDescent="0.25">
      <c r="A10" s="44" t="s">
        <v>60</v>
      </c>
      <c r="B10" s="9" t="s">
        <v>24</v>
      </c>
      <c r="C10" s="9" t="s">
        <v>9</v>
      </c>
      <c r="D10" s="9" t="s">
        <v>8</v>
      </c>
      <c r="E10" s="9">
        <v>1</v>
      </c>
      <c r="F10" s="64"/>
      <c r="G10" s="22">
        <f t="shared" si="2"/>
        <v>0</v>
      </c>
      <c r="H10" s="26">
        <f t="shared" si="0"/>
        <v>0</v>
      </c>
    </row>
    <row r="11" spans="1:12" x14ac:dyDescent="0.25">
      <c r="A11" s="43" t="s">
        <v>237</v>
      </c>
      <c r="B11" s="5" t="s">
        <v>52</v>
      </c>
      <c r="C11" s="5" t="s">
        <v>9</v>
      </c>
      <c r="D11" s="5" t="s">
        <v>8</v>
      </c>
      <c r="E11" s="5">
        <v>1</v>
      </c>
      <c r="F11" s="64"/>
      <c r="G11" s="21">
        <f t="shared" si="2"/>
        <v>0</v>
      </c>
      <c r="H11" s="25">
        <f t="shared" si="0"/>
        <v>0</v>
      </c>
    </row>
    <row r="12" spans="1:12" s="69" customFormat="1" x14ac:dyDescent="0.25">
      <c r="A12" s="96" t="s">
        <v>267</v>
      </c>
      <c r="B12" s="9" t="s">
        <v>264</v>
      </c>
      <c r="C12" s="9" t="s">
        <v>265</v>
      </c>
      <c r="D12" s="9" t="s">
        <v>266</v>
      </c>
      <c r="E12" s="9">
        <v>1</v>
      </c>
      <c r="F12" s="95">
        <f>SUM(G5:G11)*0.1</f>
        <v>0</v>
      </c>
      <c r="G12" s="22">
        <f t="shared" si="2"/>
        <v>0</v>
      </c>
      <c r="H12" s="26">
        <f t="shared" si="0"/>
        <v>0</v>
      </c>
      <c r="L12"/>
    </row>
    <row r="13" spans="1:12" x14ac:dyDescent="0.25">
      <c r="A13" s="39" t="s">
        <v>235</v>
      </c>
      <c r="B13" s="74" t="s">
        <v>26</v>
      </c>
      <c r="C13" s="74"/>
      <c r="D13" s="40" t="s">
        <v>8</v>
      </c>
      <c r="E13" s="40">
        <v>1</v>
      </c>
      <c r="F13" s="64"/>
      <c r="G13" s="23">
        <f>F13*E13</f>
        <v>0</v>
      </c>
      <c r="H13" s="27">
        <f t="shared" si="0"/>
        <v>0</v>
      </c>
    </row>
    <row r="14" spans="1:12" ht="16.2" thickBot="1" x14ac:dyDescent="0.3">
      <c r="A14" s="75" t="s">
        <v>27</v>
      </c>
      <c r="B14" s="76"/>
      <c r="C14" s="76"/>
      <c r="D14" s="76"/>
      <c r="E14" s="76"/>
      <c r="F14" s="76"/>
      <c r="G14" s="30">
        <f>SUM(G5:G13)</f>
        <v>0</v>
      </c>
      <c r="H14" s="31">
        <f t="shared" si="0"/>
        <v>0</v>
      </c>
    </row>
  </sheetData>
  <customSheetViews>
    <customSheetView guid="{CE49E199-E55F-4247-BF37-857669794994}" showPageBreaks="1" printArea="1" view="pageBreakPreview">
      <selection sqref="A1:H1"/>
      <pageMargins left="0.7" right="0.7" top="0.75" bottom="0.75" header="0.3" footer="0.3"/>
      <pageSetup orientation="portrait" r:id="rId1"/>
    </customSheetView>
  </customSheetViews>
  <mergeCells count="4">
    <mergeCell ref="B13:C13"/>
    <mergeCell ref="A14:F14"/>
    <mergeCell ref="A1:H1"/>
    <mergeCell ref="A2:H2"/>
  </mergeCells>
  <pageMargins left="0.7" right="0.7" top="0.75" bottom="0.75" header="0.3" footer="0.3"/>
  <pageSetup orientation="portrait" r:id="rId2"/>
  <ignoredErrors>
    <ignoredError sqref="A5:A1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2" bestFit="1" customWidth="1"/>
    <col min="2" max="2" width="28.59765625" style="2" bestFit="1" customWidth="1"/>
    <col min="3" max="3" width="24.5" style="2" bestFit="1" customWidth="1"/>
    <col min="4" max="4" width="12" style="2" bestFit="1" customWidth="1"/>
    <col min="5" max="5" width="6.19921875" style="19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2"/>
  </cols>
  <sheetData>
    <row r="1" spans="1:10" x14ac:dyDescent="0.25">
      <c r="A1" s="80" t="s">
        <v>61</v>
      </c>
      <c r="B1" s="80"/>
      <c r="C1" s="80"/>
      <c r="D1" s="80"/>
      <c r="E1" s="80"/>
      <c r="F1" s="80"/>
      <c r="G1" s="80"/>
      <c r="H1" s="80"/>
      <c r="I1" s="4"/>
      <c r="J1" s="45"/>
    </row>
    <row r="2" spans="1:10" x14ac:dyDescent="0.25">
      <c r="A2" s="81" t="s">
        <v>202</v>
      </c>
      <c r="B2" s="81"/>
      <c r="C2" s="81"/>
      <c r="D2" s="81"/>
      <c r="E2" s="81"/>
      <c r="F2" s="81"/>
      <c r="G2" s="81"/>
      <c r="H2" s="81"/>
    </row>
    <row r="3" spans="1:10" ht="16.2" thickBot="1" x14ac:dyDescent="0.3">
      <c r="A3" s="42"/>
      <c r="B3" s="42"/>
      <c r="C3" s="42"/>
      <c r="D3" s="42"/>
    </row>
    <row r="4" spans="1:10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0" x14ac:dyDescent="0.25">
      <c r="A5" s="43" t="s">
        <v>62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5" si="0">G5*VAT</f>
        <v>0</v>
      </c>
    </row>
    <row r="6" spans="1:10" x14ac:dyDescent="0.25">
      <c r="A6" s="44" t="s">
        <v>63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7" si="1">F6*E6</f>
        <v>0</v>
      </c>
      <c r="H6" s="26">
        <f t="shared" si="0"/>
        <v>0</v>
      </c>
    </row>
    <row r="7" spans="1:10" x14ac:dyDescent="0.25">
      <c r="A7" s="43" t="s">
        <v>64</v>
      </c>
      <c r="B7" s="5" t="s">
        <v>16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</row>
    <row r="8" spans="1:10" x14ac:dyDescent="0.25">
      <c r="A8" s="82" t="s">
        <v>65</v>
      </c>
      <c r="B8" s="77" t="s">
        <v>10</v>
      </c>
      <c r="C8" s="15" t="s">
        <v>263</v>
      </c>
      <c r="D8" s="15" t="s">
        <v>19</v>
      </c>
      <c r="E8" s="15">
        <v>1000</v>
      </c>
      <c r="F8" s="65"/>
      <c r="G8" s="22">
        <f>F8*E8</f>
        <v>0</v>
      </c>
      <c r="H8" s="26">
        <f t="shared" si="0"/>
        <v>0</v>
      </c>
    </row>
    <row r="9" spans="1:10" x14ac:dyDescent="0.25">
      <c r="A9" s="83"/>
      <c r="B9" s="78"/>
      <c r="C9" s="6" t="s">
        <v>40</v>
      </c>
      <c r="D9" s="6" t="s">
        <v>41</v>
      </c>
      <c r="E9" s="6">
        <v>12</v>
      </c>
      <c r="F9" s="66"/>
      <c r="G9" s="21">
        <f t="shared" ref="G9:G14" si="2">F9*E9</f>
        <v>0</v>
      </c>
      <c r="H9" s="25">
        <f t="shared" si="0"/>
        <v>0</v>
      </c>
    </row>
    <row r="10" spans="1:10" x14ac:dyDescent="0.25">
      <c r="A10" s="83"/>
      <c r="B10" s="78"/>
      <c r="C10" s="8" t="s">
        <v>39</v>
      </c>
      <c r="D10" s="8" t="s">
        <v>43</v>
      </c>
      <c r="E10" s="8">
        <v>24.25</v>
      </c>
      <c r="F10" s="66"/>
      <c r="G10" s="22">
        <f t="shared" si="2"/>
        <v>0</v>
      </c>
      <c r="H10" s="26">
        <f t="shared" si="0"/>
        <v>0</v>
      </c>
    </row>
    <row r="11" spans="1:10" x14ac:dyDescent="0.25">
      <c r="A11" s="83"/>
      <c r="B11" s="78"/>
      <c r="C11" s="6" t="s">
        <v>12</v>
      </c>
      <c r="D11" s="6" t="s">
        <v>20</v>
      </c>
      <c r="E11" s="6">
        <v>500</v>
      </c>
      <c r="F11" s="66"/>
      <c r="G11" s="21">
        <f t="shared" si="2"/>
        <v>0</v>
      </c>
      <c r="H11" s="25">
        <f t="shared" si="0"/>
        <v>0</v>
      </c>
    </row>
    <row r="12" spans="1:10" x14ac:dyDescent="0.25">
      <c r="A12" s="83"/>
      <c r="B12" s="78"/>
      <c r="C12" s="18" t="s">
        <v>13</v>
      </c>
      <c r="D12" s="18" t="s">
        <v>20</v>
      </c>
      <c r="E12" s="18">
        <v>50</v>
      </c>
      <c r="F12" s="67"/>
      <c r="G12" s="22">
        <f t="shared" si="2"/>
        <v>0</v>
      </c>
      <c r="H12" s="26">
        <f t="shared" si="0"/>
        <v>0</v>
      </c>
    </row>
    <row r="13" spans="1:10" x14ac:dyDescent="0.25">
      <c r="A13" s="83"/>
      <c r="B13" s="78"/>
      <c r="C13" s="6" t="s">
        <v>66</v>
      </c>
      <c r="D13" s="6" t="s">
        <v>43</v>
      </c>
      <c r="E13" s="6">
        <v>600</v>
      </c>
      <c r="F13" s="66"/>
      <c r="G13" s="21">
        <f t="shared" si="2"/>
        <v>0</v>
      </c>
      <c r="H13" s="25">
        <f t="shared" si="0"/>
        <v>0</v>
      </c>
    </row>
    <row r="14" spans="1:10" x14ac:dyDescent="0.25">
      <c r="A14" s="83"/>
      <c r="B14" s="78"/>
      <c r="C14" s="8" t="s">
        <v>14</v>
      </c>
      <c r="D14" s="8" t="s">
        <v>8</v>
      </c>
      <c r="E14" s="8">
        <v>1</v>
      </c>
      <c r="F14" s="66"/>
      <c r="G14" s="22">
        <f t="shared" si="2"/>
        <v>0</v>
      </c>
      <c r="H14" s="26">
        <f t="shared" si="0"/>
        <v>0</v>
      </c>
    </row>
    <row r="15" spans="1:10" x14ac:dyDescent="0.25">
      <c r="A15" s="83"/>
      <c r="B15" s="79"/>
      <c r="C15" s="73" t="s">
        <v>15</v>
      </c>
      <c r="D15" s="73"/>
      <c r="E15" s="73"/>
      <c r="F15" s="73"/>
      <c r="G15" s="28">
        <f>SUM(G8:G14)</f>
        <v>0</v>
      </c>
      <c r="H15" s="29">
        <f t="shared" si="0"/>
        <v>0</v>
      </c>
    </row>
    <row r="16" spans="1:10" x14ac:dyDescent="0.25">
      <c r="A16" s="43" t="s">
        <v>67</v>
      </c>
      <c r="B16" s="41" t="s">
        <v>223</v>
      </c>
      <c r="C16" s="5" t="s">
        <v>9</v>
      </c>
      <c r="D16" s="5" t="s">
        <v>8</v>
      </c>
      <c r="E16" s="5">
        <v>1</v>
      </c>
      <c r="F16" s="64"/>
      <c r="G16" s="21">
        <f t="shared" ref="G16:G23" si="3">F16*E16</f>
        <v>0</v>
      </c>
      <c r="H16" s="25">
        <f t="shared" si="0"/>
        <v>0</v>
      </c>
    </row>
    <row r="17" spans="1:12" x14ac:dyDescent="0.25">
      <c r="A17" s="44" t="s">
        <v>68</v>
      </c>
      <c r="B17" s="9" t="s">
        <v>232</v>
      </c>
      <c r="C17" s="9" t="s">
        <v>9</v>
      </c>
      <c r="D17" s="9" t="s">
        <v>8</v>
      </c>
      <c r="E17" s="9">
        <v>1</v>
      </c>
      <c r="F17" s="64"/>
      <c r="G17" s="22">
        <f t="shared" si="3"/>
        <v>0</v>
      </c>
      <c r="H17" s="26">
        <f t="shared" si="0"/>
        <v>0</v>
      </c>
    </row>
    <row r="18" spans="1:12" x14ac:dyDescent="0.25">
      <c r="A18" s="43" t="s">
        <v>69</v>
      </c>
      <c r="B18" s="5" t="s">
        <v>234</v>
      </c>
      <c r="C18" s="5" t="s">
        <v>9</v>
      </c>
      <c r="D18" s="5" t="s">
        <v>8</v>
      </c>
      <c r="E18" s="5">
        <v>1</v>
      </c>
      <c r="F18" s="64"/>
      <c r="G18" s="21">
        <f t="shared" si="3"/>
        <v>0</v>
      </c>
      <c r="H18" s="25">
        <f t="shared" si="0"/>
        <v>0</v>
      </c>
    </row>
    <row r="19" spans="1:12" x14ac:dyDescent="0.25">
      <c r="A19" s="44" t="s">
        <v>70</v>
      </c>
      <c r="B19" s="9" t="s">
        <v>21</v>
      </c>
      <c r="C19" s="9" t="s">
        <v>9</v>
      </c>
      <c r="D19" s="9" t="s">
        <v>8</v>
      </c>
      <c r="E19" s="9">
        <v>1</v>
      </c>
      <c r="F19" s="64"/>
      <c r="G19" s="22">
        <f t="shared" si="3"/>
        <v>0</v>
      </c>
      <c r="H19" s="26">
        <f t="shared" si="0"/>
        <v>0</v>
      </c>
    </row>
    <row r="20" spans="1:12" x14ac:dyDescent="0.25">
      <c r="A20" s="43" t="s">
        <v>71</v>
      </c>
      <c r="B20" s="5" t="s">
        <v>22</v>
      </c>
      <c r="C20" s="5" t="s">
        <v>9</v>
      </c>
      <c r="D20" s="5" t="s">
        <v>8</v>
      </c>
      <c r="E20" s="5">
        <v>1</v>
      </c>
      <c r="F20" s="64"/>
      <c r="G20" s="21">
        <f t="shared" si="3"/>
        <v>0</v>
      </c>
      <c r="H20" s="25">
        <f t="shared" si="0"/>
        <v>0</v>
      </c>
    </row>
    <row r="21" spans="1:12" x14ac:dyDescent="0.25">
      <c r="A21" s="44" t="s">
        <v>72</v>
      </c>
      <c r="B21" s="9" t="s">
        <v>24</v>
      </c>
      <c r="C21" s="9" t="s">
        <v>9</v>
      </c>
      <c r="D21" s="9" t="s">
        <v>8</v>
      </c>
      <c r="E21" s="9">
        <v>1</v>
      </c>
      <c r="F21" s="64"/>
      <c r="G21" s="22">
        <f t="shared" si="3"/>
        <v>0</v>
      </c>
      <c r="H21" s="26">
        <f t="shared" si="0"/>
        <v>0</v>
      </c>
    </row>
    <row r="22" spans="1:12" x14ac:dyDescent="0.25">
      <c r="A22" s="43" t="s">
        <v>238</v>
      </c>
      <c r="B22" s="5" t="s">
        <v>52</v>
      </c>
      <c r="C22" s="5" t="s">
        <v>9</v>
      </c>
      <c r="D22" s="5" t="s">
        <v>8</v>
      </c>
      <c r="E22" s="5">
        <v>1</v>
      </c>
      <c r="F22" s="64"/>
      <c r="G22" s="21">
        <f t="shared" si="3"/>
        <v>0</v>
      </c>
      <c r="H22" s="25">
        <f t="shared" si="0"/>
        <v>0</v>
      </c>
    </row>
    <row r="23" spans="1:12" s="69" customFormat="1" x14ac:dyDescent="0.25">
      <c r="A23" s="96" t="s">
        <v>267</v>
      </c>
      <c r="B23" s="9" t="s">
        <v>264</v>
      </c>
      <c r="C23" s="9" t="s">
        <v>265</v>
      </c>
      <c r="D23" s="9" t="s">
        <v>266</v>
      </c>
      <c r="E23" s="9">
        <v>1</v>
      </c>
      <c r="F23" s="95">
        <f>SUM(G5:G7,G15:G22)*0.1</f>
        <v>0</v>
      </c>
      <c r="G23" s="22">
        <f t="shared" si="3"/>
        <v>0</v>
      </c>
      <c r="H23" s="26">
        <f t="shared" si="0"/>
        <v>0</v>
      </c>
      <c r="L23"/>
    </row>
    <row r="24" spans="1:12" x14ac:dyDescent="0.25">
      <c r="A24" s="39" t="s">
        <v>235</v>
      </c>
      <c r="B24" s="74" t="s">
        <v>26</v>
      </c>
      <c r="C24" s="74"/>
      <c r="D24" s="40" t="s">
        <v>8</v>
      </c>
      <c r="E24" s="40">
        <v>1</v>
      </c>
      <c r="F24" s="64"/>
      <c r="G24" s="23">
        <f>F24*E24</f>
        <v>0</v>
      </c>
      <c r="H24" s="27">
        <f t="shared" si="0"/>
        <v>0</v>
      </c>
    </row>
    <row r="25" spans="1:12" ht="16.2" thickBot="1" x14ac:dyDescent="0.3">
      <c r="A25" s="75" t="s">
        <v>27</v>
      </c>
      <c r="B25" s="76"/>
      <c r="C25" s="76"/>
      <c r="D25" s="76"/>
      <c r="E25" s="76"/>
      <c r="F25" s="76"/>
      <c r="G25" s="30">
        <f>SUM(G5:G7,G15:G24)</f>
        <v>0</v>
      </c>
      <c r="H25" s="31">
        <f t="shared" si="0"/>
        <v>0</v>
      </c>
    </row>
  </sheetData>
  <customSheetViews>
    <customSheetView guid="{CE49E199-E55F-4247-BF37-857669794994}" showPageBreaks="1" printArea="1" view="pageBreakPreview">
      <selection sqref="A1:H1"/>
      <pageMargins left="0.7" right="0.7" top="0.75" bottom="0.75" header="0.3" footer="0.3"/>
      <pageSetup orientation="portrait" r:id="rId1"/>
    </customSheetView>
  </customSheetViews>
  <mergeCells count="7">
    <mergeCell ref="A25:F25"/>
    <mergeCell ref="A1:H1"/>
    <mergeCell ref="A2:H2"/>
    <mergeCell ref="A8:A15"/>
    <mergeCell ref="B8:B15"/>
    <mergeCell ref="C15:F15"/>
    <mergeCell ref="B24:C24"/>
  </mergeCells>
  <pageMargins left="0.7" right="0.7" top="0.75" bottom="0.75" header="0.3" footer="0.3"/>
  <pageSetup orientation="portrait" r:id="rId2"/>
  <ignoredErrors>
    <ignoredError sqref="A5:A8 A16:A22" numberStoredAsText="1"/>
    <ignoredError sqref="G1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2" bestFit="1" customWidth="1"/>
    <col min="2" max="2" width="28.59765625" style="2" bestFit="1" customWidth="1"/>
    <col min="3" max="3" width="24.5" style="2" bestFit="1" customWidth="1"/>
    <col min="4" max="4" width="12" style="2" bestFit="1" customWidth="1"/>
    <col min="5" max="5" width="6.19921875" style="19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2"/>
  </cols>
  <sheetData>
    <row r="1" spans="1:15" x14ac:dyDescent="0.25">
      <c r="A1" s="80" t="s">
        <v>73</v>
      </c>
      <c r="B1" s="80"/>
      <c r="C1" s="80"/>
      <c r="D1" s="80"/>
      <c r="E1" s="80"/>
      <c r="F1" s="80"/>
      <c r="G1" s="80"/>
      <c r="H1" s="80"/>
      <c r="I1" s="4"/>
      <c r="J1" s="4"/>
    </row>
    <row r="2" spans="1:15" x14ac:dyDescent="0.25">
      <c r="A2" s="81" t="s">
        <v>203</v>
      </c>
      <c r="B2" s="81"/>
      <c r="C2" s="81"/>
      <c r="D2" s="81"/>
      <c r="E2" s="81"/>
      <c r="F2" s="81"/>
      <c r="G2" s="81"/>
      <c r="H2" s="81"/>
    </row>
    <row r="3" spans="1:15" ht="16.2" thickBot="1" x14ac:dyDescent="0.3">
      <c r="A3" s="42"/>
      <c r="B3" s="42"/>
      <c r="C3" s="42"/>
      <c r="D3" s="42"/>
      <c r="K3" s="35"/>
      <c r="L3" s="35"/>
      <c r="M3" s="35"/>
      <c r="N3" s="35"/>
      <c r="O3" s="35"/>
    </row>
    <row r="4" spans="1:15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  <c r="K4" s="35"/>
      <c r="L4" s="35"/>
      <c r="M4" s="35"/>
      <c r="N4" s="35"/>
      <c r="O4" s="35"/>
    </row>
    <row r="5" spans="1:15" x14ac:dyDescent="0.25">
      <c r="A5" s="43" t="s">
        <v>74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5" si="0">G5*VAT</f>
        <v>0</v>
      </c>
      <c r="K5" s="35"/>
      <c r="L5" s="35"/>
      <c r="M5" s="35"/>
      <c r="N5" s="35"/>
      <c r="O5" s="35"/>
    </row>
    <row r="6" spans="1:15" x14ac:dyDescent="0.25">
      <c r="A6" s="44" t="s">
        <v>75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K6" s="35"/>
      <c r="L6" s="35"/>
      <c r="M6" s="35"/>
      <c r="N6" s="35"/>
      <c r="O6" s="35"/>
    </row>
    <row r="7" spans="1:15" x14ac:dyDescent="0.25">
      <c r="A7" s="43" t="s">
        <v>76</v>
      </c>
      <c r="B7" s="5" t="s">
        <v>16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K7" s="35"/>
      <c r="L7" s="35"/>
      <c r="M7" s="35"/>
      <c r="N7" s="35"/>
      <c r="O7" s="35"/>
    </row>
    <row r="8" spans="1:15" x14ac:dyDescent="0.25">
      <c r="A8" s="82" t="s">
        <v>77</v>
      </c>
      <c r="B8" s="77" t="s">
        <v>10</v>
      </c>
      <c r="C8" s="15" t="s">
        <v>263</v>
      </c>
      <c r="D8" s="15" t="s">
        <v>19</v>
      </c>
      <c r="E8" s="15">
        <v>1000</v>
      </c>
      <c r="F8" s="65"/>
      <c r="G8" s="22">
        <f t="shared" si="1"/>
        <v>0</v>
      </c>
      <c r="H8" s="26">
        <f t="shared" si="0"/>
        <v>0</v>
      </c>
      <c r="K8" s="35"/>
      <c r="L8" s="35"/>
      <c r="M8" s="35"/>
      <c r="N8" s="35"/>
      <c r="O8" s="35"/>
    </row>
    <row r="9" spans="1:15" x14ac:dyDescent="0.25">
      <c r="A9" s="83"/>
      <c r="B9" s="78"/>
      <c r="C9" s="6" t="s">
        <v>40</v>
      </c>
      <c r="D9" s="6" t="s">
        <v>41</v>
      </c>
      <c r="E9" s="6">
        <v>12</v>
      </c>
      <c r="F9" s="66"/>
      <c r="G9" s="21">
        <f t="shared" si="1"/>
        <v>0</v>
      </c>
      <c r="H9" s="25">
        <f t="shared" si="0"/>
        <v>0</v>
      </c>
      <c r="K9" s="35"/>
      <c r="L9" s="35"/>
      <c r="M9" s="35"/>
      <c r="N9" s="35"/>
      <c r="O9" s="35"/>
    </row>
    <row r="10" spans="1:15" x14ac:dyDescent="0.25">
      <c r="A10" s="83"/>
      <c r="B10" s="78"/>
      <c r="C10" s="8" t="s">
        <v>39</v>
      </c>
      <c r="D10" s="8" t="s">
        <v>43</v>
      </c>
      <c r="E10" s="8">
        <v>24.25</v>
      </c>
      <c r="F10" s="66"/>
      <c r="G10" s="22">
        <f t="shared" si="1"/>
        <v>0</v>
      </c>
      <c r="H10" s="26">
        <f t="shared" si="0"/>
        <v>0</v>
      </c>
      <c r="K10" s="35"/>
      <c r="L10" s="35"/>
      <c r="M10" s="35"/>
      <c r="N10" s="35"/>
      <c r="O10" s="35"/>
    </row>
    <row r="11" spans="1:15" x14ac:dyDescent="0.25">
      <c r="A11" s="83"/>
      <c r="B11" s="78"/>
      <c r="C11" s="6" t="s">
        <v>12</v>
      </c>
      <c r="D11" s="6" t="s">
        <v>20</v>
      </c>
      <c r="E11" s="6">
        <v>700</v>
      </c>
      <c r="F11" s="66"/>
      <c r="G11" s="21">
        <f t="shared" si="1"/>
        <v>0</v>
      </c>
      <c r="H11" s="25">
        <f t="shared" si="0"/>
        <v>0</v>
      </c>
      <c r="K11" s="35"/>
      <c r="L11" s="35"/>
      <c r="M11" s="35"/>
      <c r="N11" s="35"/>
      <c r="O11" s="35"/>
    </row>
    <row r="12" spans="1:15" x14ac:dyDescent="0.25">
      <c r="A12" s="83"/>
      <c r="B12" s="78"/>
      <c r="C12" s="18" t="s">
        <v>13</v>
      </c>
      <c r="D12" s="18" t="s">
        <v>20</v>
      </c>
      <c r="E12" s="18">
        <v>50</v>
      </c>
      <c r="F12" s="67"/>
      <c r="G12" s="22">
        <f t="shared" si="1"/>
        <v>0</v>
      </c>
      <c r="H12" s="26">
        <f t="shared" si="0"/>
        <v>0</v>
      </c>
      <c r="K12" s="35"/>
      <c r="L12" s="35"/>
      <c r="M12" s="35"/>
      <c r="N12" s="35"/>
      <c r="O12" s="35"/>
    </row>
    <row r="13" spans="1:15" x14ac:dyDescent="0.25">
      <c r="A13" s="83"/>
      <c r="B13" s="78"/>
      <c r="C13" s="6" t="s">
        <v>66</v>
      </c>
      <c r="D13" s="6" t="s">
        <v>43</v>
      </c>
      <c r="E13" s="6">
        <v>800</v>
      </c>
      <c r="F13" s="66"/>
      <c r="G13" s="21">
        <f t="shared" si="1"/>
        <v>0</v>
      </c>
      <c r="H13" s="25">
        <f t="shared" si="0"/>
        <v>0</v>
      </c>
      <c r="K13" s="35"/>
      <c r="L13" s="35"/>
      <c r="M13" s="35"/>
      <c r="N13" s="35"/>
      <c r="O13" s="35"/>
    </row>
    <row r="14" spans="1:15" x14ac:dyDescent="0.25">
      <c r="A14" s="83"/>
      <c r="B14" s="78"/>
      <c r="C14" s="8" t="s">
        <v>14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K14" s="35"/>
      <c r="L14" s="35"/>
      <c r="M14" s="35"/>
      <c r="N14" s="35"/>
      <c r="O14" s="35"/>
    </row>
    <row r="15" spans="1:15" x14ac:dyDescent="0.25">
      <c r="A15" s="83"/>
      <c r="B15" s="79"/>
      <c r="C15" s="73" t="s">
        <v>15</v>
      </c>
      <c r="D15" s="73"/>
      <c r="E15" s="73"/>
      <c r="F15" s="73"/>
      <c r="G15" s="28">
        <f>SUM(G8:G14)</f>
        <v>0</v>
      </c>
      <c r="H15" s="29">
        <f t="shared" si="0"/>
        <v>0</v>
      </c>
      <c r="K15" s="35"/>
      <c r="L15" s="35"/>
      <c r="M15" s="35"/>
      <c r="N15" s="35"/>
      <c r="O15" s="35"/>
    </row>
    <row r="16" spans="1:15" x14ac:dyDescent="0.25">
      <c r="A16" s="43" t="s">
        <v>78</v>
      </c>
      <c r="B16" s="41" t="s">
        <v>223</v>
      </c>
      <c r="C16" s="5" t="s">
        <v>9</v>
      </c>
      <c r="D16" s="5" t="s">
        <v>8</v>
      </c>
      <c r="E16" s="5">
        <v>1</v>
      </c>
      <c r="F16" s="64"/>
      <c r="G16" s="21">
        <f t="shared" ref="G16:G23" si="2">F16*E16</f>
        <v>0</v>
      </c>
      <c r="H16" s="25">
        <f t="shared" si="0"/>
        <v>0</v>
      </c>
      <c r="K16" s="35"/>
      <c r="L16" s="35"/>
      <c r="M16" s="35"/>
      <c r="N16" s="35"/>
      <c r="O16" s="35"/>
    </row>
    <row r="17" spans="1:12" x14ac:dyDescent="0.25">
      <c r="A17" s="44" t="s">
        <v>79</v>
      </c>
      <c r="B17" s="9" t="s">
        <v>232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</row>
    <row r="18" spans="1:12" x14ac:dyDescent="0.25">
      <c r="A18" s="43" t="s">
        <v>80</v>
      </c>
      <c r="B18" s="5" t="s">
        <v>234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</row>
    <row r="19" spans="1:12" x14ac:dyDescent="0.25">
      <c r="A19" s="44" t="s">
        <v>81</v>
      </c>
      <c r="B19" s="9" t="s">
        <v>21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</row>
    <row r="20" spans="1:12" x14ac:dyDescent="0.25">
      <c r="A20" s="43" t="s">
        <v>239</v>
      </c>
      <c r="B20" s="5" t="s">
        <v>22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2" s="50" customFormat="1" x14ac:dyDescent="0.25">
      <c r="A21" s="44" t="s">
        <v>82</v>
      </c>
      <c r="B21" s="9" t="s">
        <v>24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2" x14ac:dyDescent="0.25">
      <c r="A22" s="43" t="s">
        <v>240</v>
      </c>
      <c r="B22" s="5" t="s">
        <v>52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2" s="69" customFormat="1" x14ac:dyDescent="0.25">
      <c r="A23" s="96" t="s">
        <v>267</v>
      </c>
      <c r="B23" s="9" t="s">
        <v>264</v>
      </c>
      <c r="C23" s="9" t="s">
        <v>265</v>
      </c>
      <c r="D23" s="9" t="s">
        <v>266</v>
      </c>
      <c r="E23" s="9">
        <v>1</v>
      </c>
      <c r="F23" s="95">
        <f>SUM(G5:G7,G15:G22)*0.1</f>
        <v>0</v>
      </c>
      <c r="G23" s="22">
        <f t="shared" si="2"/>
        <v>0</v>
      </c>
      <c r="H23" s="26">
        <f t="shared" si="0"/>
        <v>0</v>
      </c>
      <c r="L23"/>
    </row>
    <row r="24" spans="1:12" x14ac:dyDescent="0.25">
      <c r="A24" s="39" t="s">
        <v>235</v>
      </c>
      <c r="B24" s="74" t="s">
        <v>26</v>
      </c>
      <c r="C24" s="74"/>
      <c r="D24" s="40" t="s">
        <v>8</v>
      </c>
      <c r="E24" s="40">
        <v>1</v>
      </c>
      <c r="F24" s="64"/>
      <c r="G24" s="23">
        <f>F24*E24</f>
        <v>0</v>
      </c>
      <c r="H24" s="27">
        <f t="shared" si="0"/>
        <v>0</v>
      </c>
      <c r="K24" s="45"/>
    </row>
    <row r="25" spans="1:12" ht="16.2" thickBot="1" x14ac:dyDescent="0.3">
      <c r="A25" s="75" t="s">
        <v>27</v>
      </c>
      <c r="B25" s="76"/>
      <c r="C25" s="76"/>
      <c r="D25" s="76"/>
      <c r="E25" s="76"/>
      <c r="F25" s="76"/>
      <c r="G25" s="30">
        <f>SUM(G5:G7,G15:G24)</f>
        <v>0</v>
      </c>
      <c r="H25" s="31">
        <f t="shared" si="0"/>
        <v>0</v>
      </c>
    </row>
  </sheetData>
  <customSheetViews>
    <customSheetView guid="{CE49E199-E55F-4247-BF37-857669794994}" showPageBreaks="1" printArea="1" view="pageBreakPreview">
      <selection sqref="A1:H1"/>
      <pageMargins left="0.7" right="0.7" top="0.75" bottom="0.75" header="0.3" footer="0.3"/>
      <pageSetup orientation="portrait" r:id="rId1"/>
    </customSheetView>
  </customSheetViews>
  <mergeCells count="7">
    <mergeCell ref="B24:C24"/>
    <mergeCell ref="A25:F25"/>
    <mergeCell ref="A1:H1"/>
    <mergeCell ref="A2:H2"/>
    <mergeCell ref="A8:A15"/>
    <mergeCell ref="B8:B15"/>
    <mergeCell ref="C15:F15"/>
  </mergeCells>
  <pageMargins left="0.7" right="0.7" top="0.75" bottom="0.75" header="0.3" footer="0.3"/>
  <pageSetup orientation="portrait" r:id="rId2"/>
  <ignoredErrors>
    <ignoredError sqref="A5:A8 A16:A22" numberStoredAsText="1"/>
    <ignoredError sqref="G1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2" bestFit="1" customWidth="1"/>
    <col min="2" max="2" width="28.59765625" style="2" bestFit="1" customWidth="1"/>
    <col min="3" max="3" width="24.5" style="2" bestFit="1" customWidth="1"/>
    <col min="4" max="4" width="12" style="2" bestFit="1" customWidth="1"/>
    <col min="5" max="5" width="7.09765625" style="19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2"/>
  </cols>
  <sheetData>
    <row r="1" spans="1:14" x14ac:dyDescent="0.25">
      <c r="A1" s="80" t="s">
        <v>204</v>
      </c>
      <c r="B1" s="80"/>
      <c r="C1" s="80"/>
      <c r="D1" s="80"/>
      <c r="E1" s="80"/>
      <c r="F1" s="80"/>
      <c r="G1" s="80"/>
      <c r="H1" s="80"/>
      <c r="I1" s="4"/>
      <c r="J1" s="4"/>
    </row>
    <row r="2" spans="1:14" x14ac:dyDescent="0.25">
      <c r="A2" s="81" t="s">
        <v>83</v>
      </c>
      <c r="B2" s="81"/>
      <c r="C2" s="81"/>
      <c r="D2" s="81"/>
      <c r="E2" s="81"/>
      <c r="F2" s="81"/>
      <c r="G2" s="81"/>
      <c r="H2" s="81"/>
      <c r="K2" s="45"/>
    </row>
    <row r="3" spans="1:14" ht="16.2" thickBot="1" x14ac:dyDescent="0.3">
      <c r="J3" s="35"/>
      <c r="K3" s="35"/>
      <c r="L3" s="35"/>
      <c r="M3" s="35"/>
    </row>
    <row r="4" spans="1:14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  <c r="J4" s="35"/>
      <c r="K4" s="35"/>
      <c r="L4" s="35"/>
      <c r="M4" s="35"/>
      <c r="N4" s="35"/>
    </row>
    <row r="5" spans="1:14" x14ac:dyDescent="0.25">
      <c r="A5" s="36" t="s">
        <v>141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6" si="0">G5*VAT</f>
        <v>0</v>
      </c>
      <c r="J5" s="35"/>
      <c r="K5" s="35"/>
      <c r="L5" s="35"/>
      <c r="M5" s="35"/>
      <c r="N5" s="35"/>
    </row>
    <row r="6" spans="1:14" x14ac:dyDescent="0.25">
      <c r="A6" s="37" t="s">
        <v>142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J6" s="35"/>
      <c r="K6" s="35"/>
      <c r="L6" s="35"/>
      <c r="M6" s="35"/>
      <c r="N6" s="35"/>
    </row>
    <row r="7" spans="1:14" x14ac:dyDescent="0.25">
      <c r="A7" s="36" t="s">
        <v>143</v>
      </c>
      <c r="B7" s="5" t="s">
        <v>16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J7" s="35"/>
      <c r="K7" s="35"/>
      <c r="L7" s="35"/>
      <c r="M7" s="35"/>
      <c r="N7" s="35"/>
    </row>
    <row r="8" spans="1:14" x14ac:dyDescent="0.25">
      <c r="A8" s="82" t="s">
        <v>144</v>
      </c>
      <c r="B8" s="77" t="s">
        <v>10</v>
      </c>
      <c r="C8" s="15" t="s">
        <v>263</v>
      </c>
      <c r="D8" s="15" t="s">
        <v>19</v>
      </c>
      <c r="E8" s="15">
        <v>10000</v>
      </c>
      <c r="F8" s="65"/>
      <c r="G8" s="22">
        <f t="shared" si="1"/>
        <v>0</v>
      </c>
      <c r="H8" s="26">
        <f t="shared" si="0"/>
        <v>0</v>
      </c>
      <c r="J8" s="35"/>
      <c r="K8" s="35"/>
      <c r="L8" s="35"/>
      <c r="M8" s="35"/>
      <c r="N8" s="35"/>
    </row>
    <row r="9" spans="1:14" x14ac:dyDescent="0.25">
      <c r="A9" s="83"/>
      <c r="B9" s="78"/>
      <c r="C9" s="6" t="s">
        <v>40</v>
      </c>
      <c r="D9" s="6" t="s">
        <v>41</v>
      </c>
      <c r="E9" s="6">
        <v>16</v>
      </c>
      <c r="F9" s="66"/>
      <c r="G9" s="21">
        <f t="shared" si="1"/>
        <v>0</v>
      </c>
      <c r="H9" s="25">
        <f t="shared" si="0"/>
        <v>0</v>
      </c>
      <c r="J9" s="35"/>
      <c r="K9" s="35"/>
      <c r="L9" s="35"/>
      <c r="M9" s="35"/>
      <c r="N9" s="35"/>
    </row>
    <row r="10" spans="1:14" x14ac:dyDescent="0.25">
      <c r="A10" s="83"/>
      <c r="B10" s="78"/>
      <c r="C10" s="8" t="s">
        <v>39</v>
      </c>
      <c r="D10" s="8" t="s">
        <v>43</v>
      </c>
      <c r="E10" s="8">
        <v>130</v>
      </c>
      <c r="F10" s="66"/>
      <c r="G10" s="22">
        <f t="shared" si="1"/>
        <v>0</v>
      </c>
      <c r="H10" s="26">
        <f t="shared" si="0"/>
        <v>0</v>
      </c>
      <c r="J10" s="35"/>
      <c r="K10" s="35"/>
      <c r="L10" s="35"/>
      <c r="M10" s="35"/>
      <c r="N10" s="35"/>
    </row>
    <row r="11" spans="1:14" x14ac:dyDescent="0.25">
      <c r="A11" s="83"/>
      <c r="B11" s="78"/>
      <c r="C11" s="6" t="s">
        <v>12</v>
      </c>
      <c r="D11" s="6" t="s">
        <v>20</v>
      </c>
      <c r="E11" s="6">
        <v>6000</v>
      </c>
      <c r="F11" s="66"/>
      <c r="G11" s="21">
        <f t="shared" si="1"/>
        <v>0</v>
      </c>
      <c r="H11" s="25">
        <f t="shared" si="0"/>
        <v>0</v>
      </c>
      <c r="J11" s="35"/>
      <c r="K11" s="35"/>
      <c r="L11" s="35"/>
      <c r="M11" s="35"/>
      <c r="N11" s="35"/>
    </row>
    <row r="12" spans="1:14" x14ac:dyDescent="0.25">
      <c r="A12" s="83"/>
      <c r="B12" s="78"/>
      <c r="C12" s="18" t="s">
        <v>13</v>
      </c>
      <c r="D12" s="18" t="s">
        <v>20</v>
      </c>
      <c r="E12" s="18">
        <v>100</v>
      </c>
      <c r="F12" s="67"/>
      <c r="G12" s="22">
        <f t="shared" si="1"/>
        <v>0</v>
      </c>
      <c r="H12" s="26">
        <f t="shared" si="0"/>
        <v>0</v>
      </c>
      <c r="J12" s="35"/>
      <c r="K12" s="35"/>
      <c r="L12" s="35"/>
      <c r="M12" s="35"/>
      <c r="N12" s="35"/>
    </row>
    <row r="13" spans="1:14" x14ac:dyDescent="0.25">
      <c r="A13" s="83"/>
      <c r="B13" s="78"/>
      <c r="C13" s="6" t="s">
        <v>66</v>
      </c>
      <c r="D13" s="6" t="s">
        <v>43</v>
      </c>
      <c r="E13" s="6">
        <v>4500</v>
      </c>
      <c r="F13" s="66"/>
      <c r="G13" s="21">
        <f t="shared" si="1"/>
        <v>0</v>
      </c>
      <c r="H13" s="25">
        <f t="shared" si="0"/>
        <v>0</v>
      </c>
      <c r="J13" s="35"/>
      <c r="K13" s="35"/>
      <c r="L13" s="35"/>
      <c r="M13" s="35"/>
      <c r="N13" s="35"/>
    </row>
    <row r="14" spans="1:14" x14ac:dyDescent="0.25">
      <c r="A14" s="83"/>
      <c r="B14" s="78"/>
      <c r="C14" s="8" t="s">
        <v>14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J14" s="35"/>
      <c r="K14" s="35"/>
      <c r="L14" s="35"/>
      <c r="M14" s="35"/>
      <c r="N14" s="35"/>
    </row>
    <row r="15" spans="1:14" x14ac:dyDescent="0.25">
      <c r="A15" s="83"/>
      <c r="B15" s="79"/>
      <c r="C15" s="73" t="s">
        <v>15</v>
      </c>
      <c r="D15" s="73"/>
      <c r="E15" s="73"/>
      <c r="F15" s="73"/>
      <c r="G15" s="28">
        <f>SUM(G8:G14)</f>
        <v>0</v>
      </c>
      <c r="H15" s="29">
        <f t="shared" si="0"/>
        <v>0</v>
      </c>
      <c r="J15" s="35"/>
      <c r="K15" s="35"/>
      <c r="L15" s="35"/>
      <c r="M15" s="35"/>
      <c r="N15" s="35"/>
    </row>
    <row r="16" spans="1:14" x14ac:dyDescent="0.25">
      <c r="A16" s="36" t="s">
        <v>145</v>
      </c>
      <c r="B16" s="34" t="s">
        <v>223</v>
      </c>
      <c r="C16" s="5" t="s">
        <v>9</v>
      </c>
      <c r="D16" s="5" t="s">
        <v>8</v>
      </c>
      <c r="E16" s="5">
        <v>1</v>
      </c>
      <c r="F16" s="64"/>
      <c r="G16" s="21">
        <f t="shared" ref="G16:G24" si="2">F16*E16</f>
        <v>0</v>
      </c>
      <c r="H16" s="25">
        <f t="shared" si="0"/>
        <v>0</v>
      </c>
      <c r="J16" s="35"/>
      <c r="K16" s="35"/>
      <c r="L16" s="35"/>
      <c r="M16" s="35"/>
      <c r="N16" s="35"/>
    </row>
    <row r="17" spans="1:14" x14ac:dyDescent="0.25">
      <c r="A17" s="37" t="s">
        <v>146</v>
      </c>
      <c r="B17" s="9" t="s">
        <v>232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  <c r="J17" s="35"/>
      <c r="K17" s="35"/>
      <c r="L17" s="35"/>
      <c r="M17" s="35"/>
      <c r="N17" s="35"/>
    </row>
    <row r="18" spans="1:14" x14ac:dyDescent="0.25">
      <c r="A18" s="36" t="s">
        <v>147</v>
      </c>
      <c r="B18" s="5" t="s">
        <v>234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  <c r="J18" s="35"/>
      <c r="K18" s="35"/>
      <c r="L18" s="35"/>
      <c r="M18" s="35"/>
      <c r="N18" s="35"/>
    </row>
    <row r="19" spans="1:14" x14ac:dyDescent="0.25">
      <c r="A19" s="37" t="s">
        <v>148</v>
      </c>
      <c r="B19" s="9" t="s">
        <v>21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  <c r="J19" s="35"/>
      <c r="K19" s="35"/>
      <c r="L19" s="35"/>
      <c r="M19" s="35"/>
      <c r="N19" s="35"/>
    </row>
    <row r="20" spans="1:14" x14ac:dyDescent="0.25">
      <c r="A20" s="36" t="s">
        <v>149</v>
      </c>
      <c r="B20" s="5" t="s">
        <v>22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4" x14ac:dyDescent="0.25">
      <c r="A21" s="37" t="s">
        <v>150</v>
      </c>
      <c r="B21" s="9" t="s">
        <v>23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4" x14ac:dyDescent="0.25">
      <c r="A22" s="36" t="s">
        <v>241</v>
      </c>
      <c r="B22" s="5" t="s">
        <v>24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4" x14ac:dyDescent="0.25">
      <c r="A23" s="37" t="s">
        <v>242</v>
      </c>
      <c r="B23" s="9" t="s">
        <v>52</v>
      </c>
      <c r="C23" s="9" t="s">
        <v>9</v>
      </c>
      <c r="D23" s="9" t="s">
        <v>8</v>
      </c>
      <c r="E23" s="9">
        <v>1</v>
      </c>
      <c r="F23" s="64"/>
      <c r="G23" s="22">
        <f t="shared" si="2"/>
        <v>0</v>
      </c>
      <c r="H23" s="26">
        <f t="shared" si="0"/>
        <v>0</v>
      </c>
    </row>
    <row r="24" spans="1:14" s="69" customFormat="1" x14ac:dyDescent="0.25">
      <c r="A24" s="5" t="s">
        <v>267</v>
      </c>
      <c r="B24" s="5" t="s">
        <v>264</v>
      </c>
      <c r="C24" s="5" t="s">
        <v>265</v>
      </c>
      <c r="D24" s="5" t="s">
        <v>266</v>
      </c>
      <c r="E24" s="5">
        <v>1</v>
      </c>
      <c r="F24" s="93">
        <f>SUM(G5:G7,G15:G23)*0.1</f>
        <v>0</v>
      </c>
      <c r="G24" s="21">
        <f t="shared" si="2"/>
        <v>0</v>
      </c>
      <c r="H24" s="25">
        <f t="shared" si="0"/>
        <v>0</v>
      </c>
      <c r="L24"/>
    </row>
    <row r="25" spans="1:14" x14ac:dyDescent="0.25">
      <c r="A25" s="39" t="s">
        <v>235</v>
      </c>
      <c r="B25" s="74" t="s">
        <v>26</v>
      </c>
      <c r="C25" s="74"/>
      <c r="D25" s="33" t="s">
        <v>8</v>
      </c>
      <c r="E25" s="33">
        <v>1</v>
      </c>
      <c r="F25" s="64"/>
      <c r="G25" s="23">
        <f>F25*E25</f>
        <v>0</v>
      </c>
      <c r="H25" s="27">
        <f t="shared" si="0"/>
        <v>0</v>
      </c>
    </row>
    <row r="26" spans="1:14" ht="16.2" thickBot="1" x14ac:dyDescent="0.3">
      <c r="A26" s="75" t="s">
        <v>27</v>
      </c>
      <c r="B26" s="76"/>
      <c r="C26" s="76"/>
      <c r="D26" s="76"/>
      <c r="E26" s="76"/>
      <c r="F26" s="76"/>
      <c r="G26" s="30">
        <f>SUM(G5:G7,G15:G25)</f>
        <v>0</v>
      </c>
      <c r="H26" s="31">
        <f t="shared" si="0"/>
        <v>0</v>
      </c>
    </row>
  </sheetData>
  <customSheetViews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1"/>
    </customSheetView>
  </customSheetViews>
  <mergeCells count="7">
    <mergeCell ref="A26:F26"/>
    <mergeCell ref="A1:H1"/>
    <mergeCell ref="A2:H2"/>
    <mergeCell ref="A8:A15"/>
    <mergeCell ref="B8:B15"/>
    <mergeCell ref="C15:F15"/>
    <mergeCell ref="B25:C25"/>
  </mergeCells>
  <pageMargins left="0.7" right="0.7" top="0.75" bottom="0.75" header="0.3" footer="0.3"/>
  <pageSetup orientation="portrait" r:id="rId2"/>
  <ignoredErrors>
    <ignoredError sqref="A5:A8 A16:A23" numberStoredAsText="1"/>
    <ignoredError sqref="G1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2" bestFit="1" customWidth="1"/>
    <col min="2" max="2" width="28.59765625" style="2" bestFit="1" customWidth="1"/>
    <col min="3" max="3" width="24.5" style="2" bestFit="1" customWidth="1"/>
    <col min="4" max="4" width="12" style="2" bestFit="1" customWidth="1"/>
    <col min="5" max="5" width="7.09765625" style="19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2"/>
  </cols>
  <sheetData>
    <row r="1" spans="1:16" x14ac:dyDescent="0.25">
      <c r="A1" s="80" t="s">
        <v>205</v>
      </c>
      <c r="B1" s="80"/>
      <c r="C1" s="80"/>
      <c r="D1" s="80"/>
      <c r="E1" s="80"/>
      <c r="F1" s="80"/>
      <c r="G1" s="80"/>
      <c r="H1" s="80"/>
      <c r="I1" s="4"/>
      <c r="J1" s="4"/>
    </row>
    <row r="2" spans="1:16" x14ac:dyDescent="0.25">
      <c r="A2" s="81" t="s">
        <v>94</v>
      </c>
      <c r="B2" s="81"/>
      <c r="C2" s="81"/>
      <c r="D2" s="81"/>
      <c r="E2" s="81"/>
      <c r="F2" s="81"/>
      <c r="G2" s="81"/>
      <c r="H2" s="81"/>
      <c r="K2" s="45"/>
    </row>
    <row r="3" spans="1:16" ht="16.2" thickBot="1" x14ac:dyDescent="0.3"/>
    <row r="4" spans="1:16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6" x14ac:dyDescent="0.25">
      <c r="A5" s="36" t="s">
        <v>84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6" si="0">G5*VAT</f>
        <v>0</v>
      </c>
      <c r="L5" s="35"/>
      <c r="M5" s="35"/>
      <c r="N5" s="35"/>
      <c r="O5" s="35"/>
      <c r="P5" s="35"/>
    </row>
    <row r="6" spans="1:16" x14ac:dyDescent="0.25">
      <c r="A6" s="37" t="s">
        <v>85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L6" s="35"/>
      <c r="M6" s="35"/>
      <c r="N6" s="35"/>
      <c r="O6" s="35"/>
      <c r="P6" s="35"/>
    </row>
    <row r="7" spans="1:16" x14ac:dyDescent="0.25">
      <c r="A7" s="36" t="s">
        <v>86</v>
      </c>
      <c r="B7" s="5" t="s">
        <v>16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L7" s="35"/>
      <c r="M7" s="35"/>
      <c r="N7" s="35"/>
      <c r="O7" s="35"/>
      <c r="P7" s="35"/>
    </row>
    <row r="8" spans="1:16" x14ac:dyDescent="0.25">
      <c r="A8" s="82" t="s">
        <v>87</v>
      </c>
      <c r="B8" s="77" t="s">
        <v>10</v>
      </c>
      <c r="C8" s="15" t="s">
        <v>263</v>
      </c>
      <c r="D8" s="15" t="s">
        <v>19</v>
      </c>
      <c r="E8" s="15">
        <v>1500</v>
      </c>
      <c r="F8" s="65"/>
      <c r="G8" s="22">
        <f t="shared" si="1"/>
        <v>0</v>
      </c>
      <c r="H8" s="26">
        <f t="shared" si="0"/>
        <v>0</v>
      </c>
      <c r="L8" s="35"/>
      <c r="M8" s="35"/>
      <c r="N8" s="35"/>
      <c r="O8" s="35"/>
      <c r="P8" s="35"/>
    </row>
    <row r="9" spans="1:16" x14ac:dyDescent="0.25">
      <c r="A9" s="83"/>
      <c r="B9" s="78"/>
      <c r="C9" s="6" t="s">
        <v>40</v>
      </c>
      <c r="D9" s="6" t="s">
        <v>41</v>
      </c>
      <c r="E9" s="6">
        <v>13</v>
      </c>
      <c r="F9" s="66"/>
      <c r="G9" s="21">
        <f t="shared" si="1"/>
        <v>0</v>
      </c>
      <c r="H9" s="25">
        <f t="shared" si="0"/>
        <v>0</v>
      </c>
      <c r="L9" s="35"/>
      <c r="M9" s="35"/>
      <c r="N9" s="35"/>
      <c r="O9" s="35"/>
      <c r="P9" s="35"/>
    </row>
    <row r="10" spans="1:16" x14ac:dyDescent="0.25">
      <c r="A10" s="83"/>
      <c r="B10" s="78"/>
      <c r="C10" s="8" t="s">
        <v>39</v>
      </c>
      <c r="D10" s="8" t="s">
        <v>43</v>
      </c>
      <c r="E10" s="8">
        <v>24.25</v>
      </c>
      <c r="F10" s="66"/>
      <c r="G10" s="22">
        <f t="shared" si="1"/>
        <v>0</v>
      </c>
      <c r="H10" s="26">
        <f t="shared" si="0"/>
        <v>0</v>
      </c>
      <c r="L10" s="35"/>
      <c r="M10" s="35"/>
      <c r="N10" s="35"/>
      <c r="O10" s="35"/>
      <c r="P10" s="35"/>
    </row>
    <row r="11" spans="1:16" x14ac:dyDescent="0.25">
      <c r="A11" s="83"/>
      <c r="B11" s="78"/>
      <c r="C11" s="6" t="s">
        <v>12</v>
      </c>
      <c r="D11" s="6" t="s">
        <v>20</v>
      </c>
      <c r="E11" s="6">
        <v>1200</v>
      </c>
      <c r="F11" s="66"/>
      <c r="G11" s="21">
        <f t="shared" si="1"/>
        <v>0</v>
      </c>
      <c r="H11" s="25">
        <f t="shared" si="0"/>
        <v>0</v>
      </c>
      <c r="L11" s="35"/>
      <c r="M11" s="35"/>
      <c r="N11" s="35"/>
      <c r="O11" s="35"/>
      <c r="P11" s="35"/>
    </row>
    <row r="12" spans="1:16" x14ac:dyDescent="0.25">
      <c r="A12" s="83"/>
      <c r="B12" s="78"/>
      <c r="C12" s="18" t="s">
        <v>13</v>
      </c>
      <c r="D12" s="18" t="s">
        <v>20</v>
      </c>
      <c r="E12" s="18">
        <v>50</v>
      </c>
      <c r="F12" s="67"/>
      <c r="G12" s="22">
        <f t="shared" si="1"/>
        <v>0</v>
      </c>
      <c r="H12" s="26">
        <f t="shared" si="0"/>
        <v>0</v>
      </c>
      <c r="L12" s="35"/>
      <c r="M12" s="35"/>
      <c r="N12" s="35"/>
      <c r="O12" s="35"/>
      <c r="P12" s="35"/>
    </row>
    <row r="13" spans="1:16" x14ac:dyDescent="0.25">
      <c r="A13" s="83"/>
      <c r="B13" s="78"/>
      <c r="C13" s="6" t="s">
        <v>66</v>
      </c>
      <c r="D13" s="6" t="s">
        <v>43</v>
      </c>
      <c r="E13" s="6">
        <v>900</v>
      </c>
      <c r="F13" s="66"/>
      <c r="G13" s="21">
        <f t="shared" si="1"/>
        <v>0</v>
      </c>
      <c r="H13" s="25">
        <f t="shared" si="0"/>
        <v>0</v>
      </c>
      <c r="L13" s="35"/>
      <c r="M13" s="35"/>
      <c r="N13" s="35"/>
      <c r="O13" s="35"/>
      <c r="P13" s="35"/>
    </row>
    <row r="14" spans="1:16" x14ac:dyDescent="0.25">
      <c r="A14" s="83"/>
      <c r="B14" s="78"/>
      <c r="C14" s="8" t="s">
        <v>14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L14" s="35"/>
      <c r="M14" s="35"/>
      <c r="N14" s="35"/>
      <c r="O14" s="35"/>
      <c r="P14" s="35"/>
    </row>
    <row r="15" spans="1:16" x14ac:dyDescent="0.25">
      <c r="A15" s="83"/>
      <c r="B15" s="79"/>
      <c r="C15" s="73" t="s">
        <v>15</v>
      </c>
      <c r="D15" s="73"/>
      <c r="E15" s="73"/>
      <c r="F15" s="73"/>
      <c r="G15" s="28">
        <f>SUM(G8:G14)</f>
        <v>0</v>
      </c>
      <c r="H15" s="29">
        <f t="shared" si="0"/>
        <v>0</v>
      </c>
      <c r="L15" s="35"/>
      <c r="M15" s="35"/>
      <c r="N15" s="35"/>
      <c r="O15" s="35"/>
      <c r="P15" s="35"/>
    </row>
    <row r="16" spans="1:16" x14ac:dyDescent="0.25">
      <c r="A16" s="36" t="s">
        <v>88</v>
      </c>
      <c r="B16" s="34" t="s">
        <v>223</v>
      </c>
      <c r="C16" s="5" t="s">
        <v>9</v>
      </c>
      <c r="D16" s="5" t="s">
        <v>8</v>
      </c>
      <c r="E16" s="5">
        <v>1</v>
      </c>
      <c r="F16" s="64"/>
      <c r="G16" s="21">
        <f t="shared" ref="G16:G24" si="2">F16*E16</f>
        <v>0</v>
      </c>
      <c r="H16" s="25">
        <f t="shared" si="0"/>
        <v>0</v>
      </c>
      <c r="L16" s="35"/>
      <c r="M16" s="35"/>
      <c r="N16" s="35"/>
      <c r="O16" s="35"/>
      <c r="P16" s="35"/>
    </row>
    <row r="17" spans="1:12" x14ac:dyDescent="0.25">
      <c r="A17" s="37" t="s">
        <v>89</v>
      </c>
      <c r="B17" s="9" t="s">
        <v>232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</row>
    <row r="18" spans="1:12" x14ac:dyDescent="0.25">
      <c r="A18" s="36" t="s">
        <v>90</v>
      </c>
      <c r="B18" s="5" t="s">
        <v>234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</row>
    <row r="19" spans="1:12" x14ac:dyDescent="0.25">
      <c r="A19" s="37" t="s">
        <v>91</v>
      </c>
      <c r="B19" s="9" t="s">
        <v>21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</row>
    <row r="20" spans="1:12" x14ac:dyDescent="0.25">
      <c r="A20" s="36" t="s">
        <v>92</v>
      </c>
      <c r="B20" s="5" t="s">
        <v>22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2" x14ac:dyDescent="0.25">
      <c r="A21" s="37" t="s">
        <v>93</v>
      </c>
      <c r="B21" s="9" t="s">
        <v>23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2" x14ac:dyDescent="0.25">
      <c r="A22" s="36" t="s">
        <v>243</v>
      </c>
      <c r="B22" s="5" t="s">
        <v>24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2" x14ac:dyDescent="0.25">
      <c r="A23" s="37" t="s">
        <v>244</v>
      </c>
      <c r="B23" s="9" t="s">
        <v>52</v>
      </c>
      <c r="C23" s="9" t="s">
        <v>9</v>
      </c>
      <c r="D23" s="9" t="s">
        <v>8</v>
      </c>
      <c r="E23" s="9">
        <v>1</v>
      </c>
      <c r="F23" s="64"/>
      <c r="G23" s="22">
        <f t="shared" si="2"/>
        <v>0</v>
      </c>
      <c r="H23" s="26">
        <f t="shared" si="0"/>
        <v>0</v>
      </c>
    </row>
    <row r="24" spans="1:12" s="69" customFormat="1" x14ac:dyDescent="0.25">
      <c r="A24" s="5" t="s">
        <v>267</v>
      </c>
      <c r="B24" s="5" t="s">
        <v>264</v>
      </c>
      <c r="C24" s="5" t="s">
        <v>265</v>
      </c>
      <c r="D24" s="5" t="s">
        <v>266</v>
      </c>
      <c r="E24" s="5">
        <v>1</v>
      </c>
      <c r="F24" s="93">
        <f>SUM(G5:G7,G15:G23)*0.1</f>
        <v>0</v>
      </c>
      <c r="G24" s="21">
        <f t="shared" si="2"/>
        <v>0</v>
      </c>
      <c r="H24" s="25">
        <f t="shared" si="0"/>
        <v>0</v>
      </c>
      <c r="L24"/>
    </row>
    <row r="25" spans="1:12" x14ac:dyDescent="0.25">
      <c r="A25" s="39" t="s">
        <v>235</v>
      </c>
      <c r="B25" s="74" t="s">
        <v>26</v>
      </c>
      <c r="C25" s="74"/>
      <c r="D25" s="33" t="s">
        <v>8</v>
      </c>
      <c r="E25" s="33">
        <v>1</v>
      </c>
      <c r="F25" s="64"/>
      <c r="G25" s="23">
        <f>F25*E25</f>
        <v>0</v>
      </c>
      <c r="H25" s="27">
        <f t="shared" si="0"/>
        <v>0</v>
      </c>
    </row>
    <row r="26" spans="1:12" ht="16.2" thickBot="1" x14ac:dyDescent="0.3">
      <c r="A26" s="75" t="s">
        <v>27</v>
      </c>
      <c r="B26" s="76"/>
      <c r="C26" s="76"/>
      <c r="D26" s="76"/>
      <c r="E26" s="76"/>
      <c r="F26" s="76"/>
      <c r="G26" s="30">
        <f>SUM(G5:G7,G15:G25)</f>
        <v>0</v>
      </c>
      <c r="H26" s="31">
        <f t="shared" si="0"/>
        <v>0</v>
      </c>
    </row>
  </sheetData>
  <customSheetViews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1"/>
    </customSheetView>
  </customSheetViews>
  <mergeCells count="7">
    <mergeCell ref="A26:F26"/>
    <mergeCell ref="A1:H1"/>
    <mergeCell ref="A2:H2"/>
    <mergeCell ref="A8:A15"/>
    <mergeCell ref="B8:B15"/>
    <mergeCell ref="C15:F15"/>
    <mergeCell ref="B25:C25"/>
  </mergeCells>
  <pageMargins left="0.7" right="0.7" top="0.75" bottom="0.75" header="0.3" footer="0.3"/>
  <pageSetup orientation="portrait" r:id="rId2"/>
  <ignoredErrors>
    <ignoredError sqref="A5:A8 A16:A23" numberStoredAsText="1"/>
    <ignoredError sqref="G15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rightToLeft="1" view="pageBreakPreview" zoomScaleNormal="100" zoomScaleSheetLayoutView="100" workbookViewId="0">
      <selection sqref="A1:H1"/>
    </sheetView>
  </sheetViews>
  <sheetFormatPr defaultColWidth="9" defaultRowHeight="15.6" x14ac:dyDescent="0.25"/>
  <cols>
    <col min="1" max="1" width="12.19921875" style="2" bestFit="1" customWidth="1"/>
    <col min="2" max="2" width="28.59765625" style="2" bestFit="1" customWidth="1"/>
    <col min="3" max="3" width="24.5" style="2" bestFit="1" customWidth="1"/>
    <col min="4" max="4" width="12" style="2" bestFit="1" customWidth="1"/>
    <col min="5" max="5" width="7.09765625" style="19" bestFit="1" customWidth="1"/>
    <col min="6" max="6" width="9.5" style="19" bestFit="1" customWidth="1"/>
    <col min="7" max="7" width="9.19921875" style="19" bestFit="1" customWidth="1"/>
    <col min="8" max="8" width="8.8984375" style="19" bestFit="1" customWidth="1"/>
    <col min="9" max="16384" width="9" style="2"/>
  </cols>
  <sheetData>
    <row r="1" spans="1:15" x14ac:dyDescent="0.25">
      <c r="A1" s="80" t="s">
        <v>206</v>
      </c>
      <c r="B1" s="80"/>
      <c r="C1" s="80"/>
      <c r="D1" s="80"/>
      <c r="E1" s="80"/>
      <c r="F1" s="80"/>
      <c r="G1" s="80"/>
      <c r="H1" s="80"/>
      <c r="I1" s="4"/>
      <c r="J1" s="4"/>
    </row>
    <row r="2" spans="1:15" x14ac:dyDescent="0.25">
      <c r="A2" s="81" t="s">
        <v>207</v>
      </c>
      <c r="B2" s="81"/>
      <c r="C2" s="81"/>
      <c r="D2" s="81"/>
      <c r="E2" s="81"/>
      <c r="F2" s="81"/>
      <c r="G2" s="81"/>
      <c r="H2" s="81"/>
      <c r="K2" s="45"/>
    </row>
    <row r="3" spans="1:15" ht="16.2" thickBot="1" x14ac:dyDescent="0.3">
      <c r="K3" s="46"/>
    </row>
    <row r="4" spans="1:15" x14ac:dyDescent="0.25">
      <c r="A4" s="11" t="s">
        <v>0</v>
      </c>
      <c r="B4" s="12" t="s">
        <v>8</v>
      </c>
      <c r="C4" s="12" t="s">
        <v>1</v>
      </c>
      <c r="D4" s="12" t="s">
        <v>18</v>
      </c>
      <c r="E4" s="12" t="s">
        <v>2</v>
      </c>
      <c r="F4" s="12" t="s">
        <v>3</v>
      </c>
      <c r="G4" s="20" t="s">
        <v>4</v>
      </c>
      <c r="H4" s="24" t="s">
        <v>5</v>
      </c>
    </row>
    <row r="5" spans="1:15" x14ac:dyDescent="0.25">
      <c r="A5" s="36" t="s">
        <v>95</v>
      </c>
      <c r="B5" s="5" t="s">
        <v>6</v>
      </c>
      <c r="C5" s="5" t="s">
        <v>9</v>
      </c>
      <c r="D5" s="5" t="s">
        <v>8</v>
      </c>
      <c r="E5" s="5">
        <v>1</v>
      </c>
      <c r="F5" s="64"/>
      <c r="G5" s="21">
        <f>F5*E5</f>
        <v>0</v>
      </c>
      <c r="H5" s="25">
        <f t="shared" ref="H5:H26" si="0">G5*VAT</f>
        <v>0</v>
      </c>
      <c r="K5" s="35"/>
      <c r="L5" s="35"/>
      <c r="M5" s="35"/>
      <c r="N5" s="35"/>
      <c r="O5" s="35"/>
    </row>
    <row r="6" spans="1:15" x14ac:dyDescent="0.25">
      <c r="A6" s="37" t="s">
        <v>96</v>
      </c>
      <c r="B6" s="9" t="s">
        <v>7</v>
      </c>
      <c r="C6" s="9" t="s">
        <v>9</v>
      </c>
      <c r="D6" s="9" t="s">
        <v>8</v>
      </c>
      <c r="E6" s="9">
        <v>1</v>
      </c>
      <c r="F6" s="64"/>
      <c r="G6" s="22">
        <f t="shared" ref="G6:G14" si="1">F6*E6</f>
        <v>0</v>
      </c>
      <c r="H6" s="26">
        <f t="shared" si="0"/>
        <v>0</v>
      </c>
      <c r="K6" s="35"/>
      <c r="L6" s="35"/>
      <c r="M6" s="35"/>
      <c r="N6" s="35"/>
      <c r="O6" s="35"/>
    </row>
    <row r="7" spans="1:15" x14ac:dyDescent="0.25">
      <c r="A7" s="36" t="s">
        <v>97</v>
      </c>
      <c r="B7" s="5" t="s">
        <v>16</v>
      </c>
      <c r="C7" s="5" t="s">
        <v>9</v>
      </c>
      <c r="D7" s="5" t="s">
        <v>8</v>
      </c>
      <c r="E7" s="5">
        <v>1</v>
      </c>
      <c r="F7" s="64"/>
      <c r="G7" s="21">
        <f t="shared" si="1"/>
        <v>0</v>
      </c>
      <c r="H7" s="25">
        <f t="shared" si="0"/>
        <v>0</v>
      </c>
      <c r="K7" s="35"/>
      <c r="L7" s="35"/>
      <c r="M7" s="35"/>
      <c r="N7" s="35"/>
      <c r="O7" s="35"/>
    </row>
    <row r="8" spans="1:15" x14ac:dyDescent="0.25">
      <c r="A8" s="82" t="s">
        <v>98</v>
      </c>
      <c r="B8" s="77" t="s">
        <v>10</v>
      </c>
      <c r="C8" s="15" t="s">
        <v>263</v>
      </c>
      <c r="D8" s="15" t="s">
        <v>19</v>
      </c>
      <c r="E8" s="15">
        <v>1300</v>
      </c>
      <c r="F8" s="65"/>
      <c r="G8" s="22">
        <f t="shared" si="1"/>
        <v>0</v>
      </c>
      <c r="H8" s="26">
        <f t="shared" si="0"/>
        <v>0</v>
      </c>
      <c r="K8" s="35"/>
      <c r="L8" s="35"/>
      <c r="M8" s="35"/>
      <c r="N8" s="35"/>
      <c r="O8" s="35"/>
    </row>
    <row r="9" spans="1:15" x14ac:dyDescent="0.25">
      <c r="A9" s="83"/>
      <c r="B9" s="78"/>
      <c r="C9" s="6" t="s">
        <v>40</v>
      </c>
      <c r="D9" s="6" t="s">
        <v>41</v>
      </c>
      <c r="E9" s="6">
        <v>17</v>
      </c>
      <c r="F9" s="66"/>
      <c r="G9" s="21">
        <f t="shared" si="1"/>
        <v>0</v>
      </c>
      <c r="H9" s="25">
        <f t="shared" si="0"/>
        <v>0</v>
      </c>
      <c r="K9" s="35"/>
      <c r="L9" s="35"/>
      <c r="M9" s="35"/>
      <c r="N9" s="35"/>
      <c r="O9" s="35"/>
    </row>
    <row r="10" spans="1:15" x14ac:dyDescent="0.25">
      <c r="A10" s="83"/>
      <c r="B10" s="78"/>
      <c r="C10" s="8" t="s">
        <v>39</v>
      </c>
      <c r="D10" s="8" t="s">
        <v>43</v>
      </c>
      <c r="E10" s="8">
        <v>20.25</v>
      </c>
      <c r="F10" s="66"/>
      <c r="G10" s="22">
        <f t="shared" si="1"/>
        <v>0</v>
      </c>
      <c r="H10" s="26">
        <f t="shared" si="0"/>
        <v>0</v>
      </c>
      <c r="K10" s="35"/>
      <c r="L10" s="35"/>
      <c r="M10" s="35"/>
      <c r="N10" s="35"/>
      <c r="O10" s="35"/>
    </row>
    <row r="11" spans="1:15" x14ac:dyDescent="0.25">
      <c r="A11" s="83"/>
      <c r="B11" s="78"/>
      <c r="C11" s="6" t="s">
        <v>12</v>
      </c>
      <c r="D11" s="6" t="s">
        <v>20</v>
      </c>
      <c r="E11" s="6">
        <v>800</v>
      </c>
      <c r="F11" s="66"/>
      <c r="G11" s="21">
        <f t="shared" si="1"/>
        <v>0</v>
      </c>
      <c r="H11" s="25">
        <f t="shared" si="0"/>
        <v>0</v>
      </c>
      <c r="K11" s="35"/>
      <c r="L11" s="35"/>
      <c r="M11" s="35"/>
      <c r="N11" s="35"/>
      <c r="O11" s="35"/>
    </row>
    <row r="12" spans="1:15" x14ac:dyDescent="0.25">
      <c r="A12" s="83"/>
      <c r="B12" s="78"/>
      <c r="C12" s="18" t="s">
        <v>13</v>
      </c>
      <c r="D12" s="18" t="s">
        <v>20</v>
      </c>
      <c r="E12" s="18">
        <v>70</v>
      </c>
      <c r="F12" s="67"/>
      <c r="G12" s="22">
        <f t="shared" si="1"/>
        <v>0</v>
      </c>
      <c r="H12" s="26">
        <f t="shared" si="0"/>
        <v>0</v>
      </c>
      <c r="K12" s="35"/>
      <c r="L12" s="35"/>
      <c r="M12" s="35"/>
      <c r="N12" s="35"/>
      <c r="O12" s="35"/>
    </row>
    <row r="13" spans="1:15" x14ac:dyDescent="0.25">
      <c r="A13" s="83"/>
      <c r="B13" s="78"/>
      <c r="C13" s="6" t="s">
        <v>66</v>
      </c>
      <c r="D13" s="6" t="s">
        <v>43</v>
      </c>
      <c r="E13" s="6">
        <v>1500</v>
      </c>
      <c r="F13" s="66"/>
      <c r="G13" s="21">
        <f t="shared" si="1"/>
        <v>0</v>
      </c>
      <c r="H13" s="25">
        <f t="shared" si="0"/>
        <v>0</v>
      </c>
      <c r="K13" s="35"/>
      <c r="L13" s="35"/>
      <c r="M13" s="35"/>
      <c r="N13" s="35"/>
      <c r="O13" s="35"/>
    </row>
    <row r="14" spans="1:15" x14ac:dyDescent="0.25">
      <c r="A14" s="83"/>
      <c r="B14" s="78"/>
      <c r="C14" s="8" t="s">
        <v>14</v>
      </c>
      <c r="D14" s="8" t="s">
        <v>8</v>
      </c>
      <c r="E14" s="8">
        <v>1</v>
      </c>
      <c r="F14" s="66"/>
      <c r="G14" s="22">
        <f t="shared" si="1"/>
        <v>0</v>
      </c>
      <c r="H14" s="26">
        <f t="shared" si="0"/>
        <v>0</v>
      </c>
      <c r="K14" s="35"/>
      <c r="L14" s="35"/>
      <c r="M14" s="35"/>
      <c r="N14" s="35"/>
      <c r="O14" s="35"/>
    </row>
    <row r="15" spans="1:15" x14ac:dyDescent="0.25">
      <c r="A15" s="83"/>
      <c r="B15" s="79"/>
      <c r="C15" s="73" t="s">
        <v>15</v>
      </c>
      <c r="D15" s="73"/>
      <c r="E15" s="73"/>
      <c r="F15" s="73"/>
      <c r="G15" s="28">
        <f>SUM(G8:G14)</f>
        <v>0</v>
      </c>
      <c r="H15" s="29">
        <f t="shared" si="0"/>
        <v>0</v>
      </c>
      <c r="K15" s="35"/>
      <c r="L15" s="35"/>
      <c r="M15" s="35"/>
      <c r="N15" s="35"/>
      <c r="O15" s="35"/>
    </row>
    <row r="16" spans="1:15" x14ac:dyDescent="0.25">
      <c r="A16" s="36" t="s">
        <v>99</v>
      </c>
      <c r="B16" s="34" t="s">
        <v>223</v>
      </c>
      <c r="C16" s="5" t="s">
        <v>9</v>
      </c>
      <c r="D16" s="5" t="s">
        <v>8</v>
      </c>
      <c r="E16" s="5">
        <v>1</v>
      </c>
      <c r="F16" s="64"/>
      <c r="G16" s="21">
        <f t="shared" ref="G16:G24" si="2">F16*E16</f>
        <v>0</v>
      </c>
      <c r="H16" s="25">
        <f t="shared" si="0"/>
        <v>0</v>
      </c>
      <c r="K16" s="35"/>
      <c r="L16" s="35"/>
      <c r="M16" s="35"/>
      <c r="N16" s="35"/>
      <c r="O16" s="35"/>
    </row>
    <row r="17" spans="1:15" x14ac:dyDescent="0.25">
      <c r="A17" s="37" t="s">
        <v>100</v>
      </c>
      <c r="B17" s="9" t="s">
        <v>232</v>
      </c>
      <c r="C17" s="9" t="s">
        <v>9</v>
      </c>
      <c r="D17" s="9" t="s">
        <v>8</v>
      </c>
      <c r="E17" s="9">
        <v>1</v>
      </c>
      <c r="F17" s="64"/>
      <c r="G17" s="22">
        <f t="shared" si="2"/>
        <v>0</v>
      </c>
      <c r="H17" s="26">
        <f t="shared" si="0"/>
        <v>0</v>
      </c>
      <c r="K17" s="35"/>
      <c r="L17" s="35"/>
      <c r="M17" s="35"/>
      <c r="N17" s="35"/>
      <c r="O17" s="35"/>
    </row>
    <row r="18" spans="1:15" x14ac:dyDescent="0.25">
      <c r="A18" s="36" t="s">
        <v>101</v>
      </c>
      <c r="B18" s="5" t="s">
        <v>234</v>
      </c>
      <c r="C18" s="5" t="s">
        <v>9</v>
      </c>
      <c r="D18" s="5" t="s">
        <v>8</v>
      </c>
      <c r="E18" s="5">
        <v>1</v>
      </c>
      <c r="F18" s="64"/>
      <c r="G18" s="21">
        <f t="shared" si="2"/>
        <v>0</v>
      </c>
      <c r="H18" s="25">
        <f t="shared" si="0"/>
        <v>0</v>
      </c>
      <c r="K18" s="35"/>
      <c r="L18" s="35"/>
      <c r="M18" s="35"/>
      <c r="N18" s="35"/>
      <c r="O18" s="35"/>
    </row>
    <row r="19" spans="1:15" x14ac:dyDescent="0.25">
      <c r="A19" s="37" t="s">
        <v>102</v>
      </c>
      <c r="B19" s="9" t="s">
        <v>21</v>
      </c>
      <c r="C19" s="9" t="s">
        <v>9</v>
      </c>
      <c r="D19" s="9" t="s">
        <v>8</v>
      </c>
      <c r="E19" s="9">
        <v>1</v>
      </c>
      <c r="F19" s="64"/>
      <c r="G19" s="22">
        <f t="shared" si="2"/>
        <v>0</v>
      </c>
      <c r="H19" s="26">
        <f t="shared" si="0"/>
        <v>0</v>
      </c>
      <c r="K19" s="35"/>
      <c r="L19" s="35"/>
      <c r="M19" s="35"/>
      <c r="N19" s="35"/>
      <c r="O19" s="35"/>
    </row>
    <row r="20" spans="1:15" x14ac:dyDescent="0.25">
      <c r="A20" s="36" t="s">
        <v>103</v>
      </c>
      <c r="B20" s="5" t="s">
        <v>22</v>
      </c>
      <c r="C20" s="5" t="s">
        <v>9</v>
      </c>
      <c r="D20" s="5" t="s">
        <v>8</v>
      </c>
      <c r="E20" s="5">
        <v>1</v>
      </c>
      <c r="F20" s="64"/>
      <c r="G20" s="21">
        <f t="shared" si="2"/>
        <v>0</v>
      </c>
      <c r="H20" s="25">
        <f t="shared" si="0"/>
        <v>0</v>
      </c>
    </row>
    <row r="21" spans="1:15" x14ac:dyDescent="0.25">
      <c r="A21" s="37" t="s">
        <v>104</v>
      </c>
      <c r="B21" s="9" t="s">
        <v>23</v>
      </c>
      <c r="C21" s="9" t="s">
        <v>9</v>
      </c>
      <c r="D21" s="9" t="s">
        <v>8</v>
      </c>
      <c r="E21" s="9">
        <v>1</v>
      </c>
      <c r="F21" s="64"/>
      <c r="G21" s="22">
        <f t="shared" si="2"/>
        <v>0</v>
      </c>
      <c r="H21" s="26">
        <f t="shared" si="0"/>
        <v>0</v>
      </c>
    </row>
    <row r="22" spans="1:15" x14ac:dyDescent="0.25">
      <c r="A22" s="36" t="s">
        <v>245</v>
      </c>
      <c r="B22" s="5" t="s">
        <v>24</v>
      </c>
      <c r="C22" s="5" t="s">
        <v>9</v>
      </c>
      <c r="D22" s="5" t="s">
        <v>8</v>
      </c>
      <c r="E22" s="5">
        <v>1</v>
      </c>
      <c r="F22" s="64"/>
      <c r="G22" s="21">
        <f t="shared" si="2"/>
        <v>0</v>
      </c>
      <c r="H22" s="25">
        <f t="shared" si="0"/>
        <v>0</v>
      </c>
    </row>
    <row r="23" spans="1:15" x14ac:dyDescent="0.25">
      <c r="A23" s="37" t="s">
        <v>246</v>
      </c>
      <c r="B23" s="9" t="s">
        <v>52</v>
      </c>
      <c r="C23" s="9" t="s">
        <v>9</v>
      </c>
      <c r="D23" s="9" t="s">
        <v>8</v>
      </c>
      <c r="E23" s="9">
        <v>1</v>
      </c>
      <c r="F23" s="64"/>
      <c r="G23" s="22">
        <f t="shared" si="2"/>
        <v>0</v>
      </c>
      <c r="H23" s="26">
        <f t="shared" si="0"/>
        <v>0</v>
      </c>
    </row>
    <row r="24" spans="1:15" s="69" customFormat="1" x14ac:dyDescent="0.25">
      <c r="A24" s="5" t="s">
        <v>267</v>
      </c>
      <c r="B24" s="5" t="s">
        <v>264</v>
      </c>
      <c r="C24" s="5" t="s">
        <v>265</v>
      </c>
      <c r="D24" s="5" t="s">
        <v>266</v>
      </c>
      <c r="E24" s="5">
        <v>1</v>
      </c>
      <c r="F24" s="93">
        <f>SUM(G5:G7,G15:G23)*0.1</f>
        <v>0</v>
      </c>
      <c r="G24" s="21">
        <f t="shared" si="2"/>
        <v>0</v>
      </c>
      <c r="H24" s="25">
        <f t="shared" si="0"/>
        <v>0</v>
      </c>
      <c r="L24"/>
    </row>
    <row r="25" spans="1:15" x14ac:dyDescent="0.25">
      <c r="A25" s="39" t="s">
        <v>235</v>
      </c>
      <c r="B25" s="74" t="s">
        <v>26</v>
      </c>
      <c r="C25" s="74"/>
      <c r="D25" s="33" t="s">
        <v>8</v>
      </c>
      <c r="E25" s="33">
        <v>1</v>
      </c>
      <c r="F25" s="64"/>
      <c r="G25" s="23">
        <f>F25*E25</f>
        <v>0</v>
      </c>
      <c r="H25" s="27">
        <f t="shared" si="0"/>
        <v>0</v>
      </c>
    </row>
    <row r="26" spans="1:15" ht="16.2" thickBot="1" x14ac:dyDescent="0.3">
      <c r="A26" s="75" t="s">
        <v>27</v>
      </c>
      <c r="B26" s="76"/>
      <c r="C26" s="76"/>
      <c r="D26" s="76"/>
      <c r="E26" s="76"/>
      <c r="F26" s="76"/>
      <c r="G26" s="30">
        <f>SUM(G5:G7,G15:G25)</f>
        <v>0</v>
      </c>
      <c r="H26" s="31">
        <f t="shared" si="0"/>
        <v>0</v>
      </c>
    </row>
  </sheetData>
  <customSheetViews>
    <customSheetView guid="{CE49E199-E55F-4247-BF37-857669794994}" showPageBreaks="1" view="pageBreakPreview">
      <selection sqref="A1:H1"/>
      <pageMargins left="0.7" right="0.7" top="0.75" bottom="0.75" header="0.3" footer="0.3"/>
      <pageSetup orientation="portrait" r:id="rId1"/>
    </customSheetView>
  </customSheetViews>
  <mergeCells count="7">
    <mergeCell ref="A26:F26"/>
    <mergeCell ref="A1:H1"/>
    <mergeCell ref="A2:H2"/>
    <mergeCell ref="A8:A15"/>
    <mergeCell ref="B8:B15"/>
    <mergeCell ref="C15:F15"/>
    <mergeCell ref="B25:C25"/>
  </mergeCells>
  <pageMargins left="0.7" right="0.7" top="0.75" bottom="0.75" header="0.3" footer="0.3"/>
  <pageSetup orientation="portrait" r:id="rId2"/>
  <ignoredErrors>
    <ignoredError sqref="G15" formula="1"/>
    <ignoredError sqref="A5:A8 A16:A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17</vt:i4>
      </vt:variant>
      <vt:variant>
        <vt:lpstr>טווחים בעלי שם</vt:lpstr>
      </vt:variant>
      <vt:variant>
        <vt:i4>22</vt:i4>
      </vt:variant>
    </vt:vector>
  </HeadingPairs>
  <TitlesOfParts>
    <vt:vector size="39" baseType="lpstr">
      <vt:lpstr>סיכום הצעת המחיר</vt:lpstr>
      <vt:lpstr>אילת</vt:lpstr>
      <vt:lpstr>תל חי</vt:lpstr>
      <vt:lpstr>נשיאים ורה"מ</vt:lpstr>
      <vt:lpstr>העפלה</vt:lpstr>
      <vt:lpstr>עולי הגרדום</vt:lpstr>
      <vt:lpstr>יהודי אתיופיה</vt:lpstr>
      <vt:lpstr>הרצל</vt:lpstr>
      <vt:lpstr>ז'בוטינסקי</vt:lpstr>
      <vt:lpstr>זאבי</vt:lpstr>
      <vt:lpstr>נר יצחק</vt:lpstr>
      <vt:lpstr>רבין</vt:lpstr>
      <vt:lpstr>ויצמן</vt:lpstr>
      <vt:lpstr>סיגד</vt:lpstr>
      <vt:lpstr>בן גוריון</vt:lpstr>
      <vt:lpstr>סחר בבני אדם</vt:lpstr>
      <vt:lpstr>חבצלת</vt:lpstr>
      <vt:lpstr>VAT</vt:lpstr>
      <vt:lpstr>אילת!WPrint_Area_W</vt:lpstr>
      <vt:lpstr>העפלה!WPrint_Area_W</vt:lpstr>
      <vt:lpstr>'נשיאים ורה"מ'!WPrint_Area_W</vt:lpstr>
      <vt:lpstr>'סיכום הצעת המחיר'!WPrint_Area_W</vt:lpstr>
      <vt:lpstr>'עולי הגרדום'!WPrint_Area_W</vt:lpstr>
      <vt:lpstr>'תל חי'!WPrint_Area_W</vt:lpstr>
      <vt:lpstr>אילת!אירוע_16</vt:lpstr>
      <vt:lpstr>אילת!מועד_ומיקום_אירוע_1</vt:lpstr>
      <vt:lpstr>אילת!מועד_ומיקום_אירוע_11</vt:lpstr>
      <vt:lpstr>אילת!מועד_ומיקום_אירוע_12</vt:lpstr>
      <vt:lpstr>אילת!מועד_ומיקום_אירוע_13</vt:lpstr>
      <vt:lpstr>אילת!מועד_ומיקום_אירוע_14</vt:lpstr>
      <vt:lpstr>אילת!מועד_ומיקום_אירוע_15</vt:lpstr>
      <vt:lpstr>אילת!מועד_ומיקום_אירוע_2</vt:lpstr>
      <vt:lpstr>אילת!מועד_ומיקום_אירוע_3</vt:lpstr>
      <vt:lpstr>אילת!מועד_ומיקום_אירוע_4</vt:lpstr>
      <vt:lpstr>אילת!מועד_ומיקום_אירוע_5</vt:lpstr>
      <vt:lpstr>אילת!מועד_ומיקום_אירוע_6</vt:lpstr>
      <vt:lpstr>אילת!מועד_ומיקום_אירוע_7</vt:lpstr>
      <vt:lpstr>אילת!מועד_ומיקום_אירוע_8</vt:lpstr>
      <vt:lpstr>אילת!מועד_ומיקום_אירוע_9</vt:lpstr>
    </vt:vector>
  </TitlesOfParts>
  <Company>MOST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 Bronshtein</dc:creator>
  <cp:lastModifiedBy>Yerel Nimni-Avni</cp:lastModifiedBy>
  <dcterms:created xsi:type="dcterms:W3CDTF">2020-02-16T09:56:33Z</dcterms:created>
  <dcterms:modified xsi:type="dcterms:W3CDTF">2020-04-26T06:30:36Z</dcterms:modified>
</cp:coreProperties>
</file>